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filterPrivacy="1" defaultThemeVersion="124226"/>
  <bookViews>
    <workbookView xWindow="240" yWindow="105" windowWidth="14805" windowHeight="8010" tabRatio="825"/>
  </bookViews>
  <sheets>
    <sheet name="Part A" sheetId="1" r:id="rId1"/>
    <sheet name="Part B" sheetId="4" r:id="rId2"/>
    <sheet name="Annual (A+B)" sheetId="11" r:id="rId3"/>
  </sheets>
  <definedNames>
    <definedName name="_xlnm.Print_Area" localSheetId="1">'Part B'!$A$1:$E$27</definedName>
    <definedName name="_xlnm.Print_Titles" localSheetId="0">'Part A'!$3:$3</definedName>
  </definedNames>
  <calcPr calcId="171027"/>
</workbook>
</file>

<file path=xl/calcChain.xml><?xml version="1.0" encoding="utf-8"?>
<calcChain xmlns="http://schemas.openxmlformats.org/spreadsheetml/2006/main">
  <c r="C6" i="4" l="1"/>
  <c r="C39" i="1"/>
  <c r="C38" i="1"/>
  <c r="C15" i="1"/>
  <c r="C12" i="1"/>
  <c r="C11" i="1"/>
  <c r="D43" i="1" l="1"/>
  <c r="E38" i="1"/>
  <c r="E37" i="1"/>
  <c r="E36" i="1"/>
  <c r="E10" i="4" l="1"/>
  <c r="E16" i="4"/>
  <c r="D25" i="4"/>
  <c r="E24" i="4"/>
  <c r="E5" i="4"/>
  <c r="E42" i="1"/>
  <c r="E29" i="1"/>
  <c r="D7" i="1"/>
  <c r="C25" i="4" l="1"/>
  <c r="C43" i="1"/>
  <c r="E18" i="1"/>
  <c r="E6" i="1"/>
  <c r="E19" i="4" l="1"/>
  <c r="E33" i="1"/>
  <c r="E20" i="1"/>
  <c r="E21" i="1"/>
  <c r="E22" i="1"/>
  <c r="E39" i="1"/>
  <c r="E40" i="1"/>
  <c r="E15" i="1"/>
  <c r="E5" i="1"/>
  <c r="C7" i="1"/>
  <c r="E41" i="1"/>
  <c r="C23" i="1" l="1"/>
  <c r="E7" i="1"/>
  <c r="E28" i="1" l="1"/>
  <c r="E32" i="1"/>
  <c r="E14" i="1"/>
  <c r="E7" i="4"/>
  <c r="E8" i="4"/>
  <c r="E13" i="4"/>
  <c r="E14" i="4"/>
  <c r="E18" i="4"/>
  <c r="E20" i="4"/>
  <c r="E21" i="4"/>
  <c r="E22" i="4"/>
  <c r="E23" i="4"/>
  <c r="E9" i="1"/>
  <c r="E10" i="1"/>
  <c r="E11" i="1"/>
  <c r="E13" i="1"/>
  <c r="E16" i="1"/>
  <c r="E17" i="1"/>
  <c r="E19" i="1"/>
  <c r="E25" i="1"/>
  <c r="E30" i="1"/>
  <c r="E31" i="1"/>
  <c r="E34" i="1"/>
  <c r="E35" i="1"/>
  <c r="C15" i="4"/>
  <c r="J6" i="11" s="1"/>
  <c r="C26" i="1"/>
  <c r="C7" i="11" s="1"/>
  <c r="C5" i="11"/>
  <c r="C9" i="4"/>
  <c r="J5" i="11" l="1"/>
  <c r="C27" i="4"/>
  <c r="J9" i="11" s="1"/>
  <c r="J7" i="11"/>
  <c r="C8" i="11"/>
  <c r="C45" i="1"/>
  <c r="E12" i="1"/>
  <c r="D9" i="4"/>
  <c r="D26" i="1"/>
  <c r="D23" i="1"/>
  <c r="D5" i="11"/>
  <c r="C6" i="11"/>
  <c r="D15" i="4"/>
  <c r="E12" i="4"/>
  <c r="E6" i="4"/>
  <c r="J12" i="11" l="1"/>
  <c r="D27" i="4"/>
  <c r="K9" i="11" s="1"/>
  <c r="C10" i="11"/>
  <c r="B13" i="11" s="1"/>
  <c r="D6" i="11"/>
  <c r="E6" i="11" s="1"/>
  <c r="E9" i="4"/>
  <c r="K5" i="11"/>
  <c r="L5" i="11" s="1"/>
  <c r="E23" i="1"/>
  <c r="E26" i="1"/>
  <c r="D7" i="11"/>
  <c r="E7" i="11" s="1"/>
  <c r="E5" i="11"/>
  <c r="E15" i="4"/>
  <c r="K6" i="11"/>
  <c r="L6" i="11" s="1"/>
  <c r="E25" i="4"/>
  <c r="K7" i="11"/>
  <c r="E27" i="4" l="1"/>
  <c r="L7" i="11"/>
  <c r="K12" i="11"/>
  <c r="L9" i="11" l="1"/>
  <c r="L12" i="11"/>
  <c r="D8" i="11" l="1"/>
  <c r="D10" i="11" s="1"/>
  <c r="E10" i="11" s="1"/>
  <c r="D45" i="1"/>
  <c r="E45" i="1" s="1"/>
  <c r="E43" i="1"/>
  <c r="E8" i="11" l="1"/>
  <c r="C13" i="11"/>
  <c r="D13" i="11" s="1"/>
</calcChain>
</file>

<file path=xl/sharedStrings.xml><?xml version="1.0" encoding="utf-8"?>
<sst xmlns="http://schemas.openxmlformats.org/spreadsheetml/2006/main" count="193" uniqueCount="162">
  <si>
    <t>FMR code</t>
  </si>
  <si>
    <t>Activity</t>
  </si>
  <si>
    <t>Budget alloted</t>
  </si>
  <si>
    <t>Total Expenditure</t>
  </si>
  <si>
    <t>% of expenditure</t>
  </si>
  <si>
    <t>MATERNAL HEALTH</t>
  </si>
  <si>
    <t>Total</t>
  </si>
  <si>
    <t>FAMILY PLANNING</t>
  </si>
  <si>
    <t>A.3.1.1</t>
  </si>
  <si>
    <t>A.3.1.2</t>
  </si>
  <si>
    <t>Female Sterlisation camps</t>
  </si>
  <si>
    <t>A.3.1.3</t>
  </si>
  <si>
    <t>A.3.1.4</t>
  </si>
  <si>
    <t>Compensation for female Ster.</t>
  </si>
  <si>
    <t>Compensation for male Ster./NSV</t>
  </si>
  <si>
    <t>A.3.3</t>
  </si>
  <si>
    <t>IUD camps</t>
  </si>
  <si>
    <t>A.1</t>
  </si>
  <si>
    <t>A.3</t>
  </si>
  <si>
    <t>A.8</t>
  </si>
  <si>
    <t>INFRASTRUCTURE &amp; HUMAN RESOURCE (except AYUSH)</t>
  </si>
  <si>
    <t>A .9</t>
  </si>
  <si>
    <t>TRAINING</t>
  </si>
  <si>
    <t>GRAND TOTAL</t>
  </si>
  <si>
    <t>B 1</t>
  </si>
  <si>
    <t>ASHA</t>
  </si>
  <si>
    <t>B 10</t>
  </si>
  <si>
    <t>IEC - BCC</t>
  </si>
  <si>
    <t>B 16</t>
  </si>
  <si>
    <t>PROCUREMENT</t>
  </si>
  <si>
    <t>Part -A</t>
  </si>
  <si>
    <t>Part -B</t>
  </si>
  <si>
    <t>Expenditure</t>
  </si>
  <si>
    <t>Grand Total</t>
  </si>
  <si>
    <t>MTP services at health facilities</t>
  </si>
  <si>
    <t>A.3.2.1</t>
  </si>
  <si>
    <t>World population Fortnight</t>
  </si>
  <si>
    <t>Family Planning Counsellor</t>
  </si>
  <si>
    <t>MTP (Safe Abortion) training</t>
  </si>
  <si>
    <t>A.9.3.5.2</t>
  </si>
  <si>
    <t>A.9.3.5.3</t>
  </si>
  <si>
    <t>RTI/STI training for Lab tech.</t>
  </si>
  <si>
    <t>RTI /STI training for MO</t>
  </si>
  <si>
    <t>MVA kit for safe abortion</t>
  </si>
  <si>
    <t>Main head</t>
  </si>
  <si>
    <t>Alloted budget</t>
  </si>
  <si>
    <t>% of  exp.</t>
  </si>
  <si>
    <t>Family planning</t>
  </si>
  <si>
    <t>Part A (RCH)</t>
  </si>
  <si>
    <t>Part B (Additionalities)</t>
  </si>
  <si>
    <t>Colour code</t>
  </si>
  <si>
    <t xml:space="preserve">0 -20%  </t>
  </si>
  <si>
    <t xml:space="preserve">20 -40% </t>
  </si>
  <si>
    <t xml:space="preserve">40 - 60% </t>
  </si>
  <si>
    <t xml:space="preserve">60 - 80% </t>
  </si>
  <si>
    <t xml:space="preserve">80 - 100% </t>
  </si>
  <si>
    <t>Minilap training</t>
  </si>
  <si>
    <t>FMR</t>
  </si>
  <si>
    <t>A 1</t>
  </si>
  <si>
    <t>A 3</t>
  </si>
  <si>
    <t>A 8</t>
  </si>
  <si>
    <t>A 9</t>
  </si>
  <si>
    <t>Available Fund</t>
  </si>
  <si>
    <t>% of exp.</t>
  </si>
  <si>
    <t>Available fund</t>
  </si>
  <si>
    <t>% of Exp.</t>
  </si>
  <si>
    <t>A 1.1.1</t>
  </si>
  <si>
    <t>Male sterlization / NSV camps</t>
  </si>
  <si>
    <t>A.3.2.2</t>
  </si>
  <si>
    <t>A.3.2.3</t>
  </si>
  <si>
    <t>Incentive for PPIUCD service providers</t>
  </si>
  <si>
    <t>A.3.2.5</t>
  </si>
  <si>
    <t>Orientation on FP schemes (HDC/ PTK/ ESB) - Pre Registration</t>
  </si>
  <si>
    <t>Bihar</t>
  </si>
  <si>
    <t>POL for Family Planning</t>
  </si>
  <si>
    <t>A.3.5.4</t>
  </si>
  <si>
    <t>A.3.5.5.1</t>
  </si>
  <si>
    <t>Printing of FP manuals</t>
  </si>
  <si>
    <t>A.3.6</t>
  </si>
  <si>
    <t>FPIS (Family Planning Indeminity Scheme)</t>
  </si>
  <si>
    <t>A.9.3.4.2</t>
  </si>
  <si>
    <t>A.9.6.2.2</t>
  </si>
  <si>
    <t>A.9.6.3.2</t>
  </si>
  <si>
    <t>NSV training</t>
  </si>
  <si>
    <t xml:space="preserve">A.9.6.4.3 </t>
  </si>
  <si>
    <t>A.9.6.6.1</t>
  </si>
  <si>
    <t>A.9.6.6.2</t>
  </si>
  <si>
    <t>A.9.6.7</t>
  </si>
  <si>
    <t>Contraceptives update seminar</t>
  </si>
  <si>
    <t>A.9.6.8</t>
  </si>
  <si>
    <t>FPC training</t>
  </si>
  <si>
    <t>B.1.1.3.3.1</t>
  </si>
  <si>
    <t>Incentive for PPIUCD</t>
  </si>
  <si>
    <t>B.1.1.3.3.2</t>
  </si>
  <si>
    <t>Ensuring Spacing of Birth (Spacing)</t>
  </si>
  <si>
    <t>B.1.1.3.3.3</t>
  </si>
  <si>
    <t>Ensuring Spacing of Birth (Limiting)</t>
  </si>
  <si>
    <t>B.10.3.3.1</t>
  </si>
  <si>
    <t>Mass media (Tv, radio, newspaper, wall painting)</t>
  </si>
  <si>
    <t>B.10.3.3.2</t>
  </si>
  <si>
    <t>IPC (Poster)</t>
  </si>
  <si>
    <t>B.10.7.3</t>
  </si>
  <si>
    <t>Printing of IUCD cards</t>
  </si>
  <si>
    <t>B.16.1.1.2</t>
  </si>
  <si>
    <t>B.16.1.3.1</t>
  </si>
  <si>
    <t>NSV kits</t>
  </si>
  <si>
    <t>B.16.1.3.2</t>
  </si>
  <si>
    <t>IUCD kits</t>
  </si>
  <si>
    <t>B.16.1.3.3</t>
  </si>
  <si>
    <t>Minilap kits</t>
  </si>
  <si>
    <t>B.16.1.3.5</t>
  </si>
  <si>
    <t>PPIUCD foreceps</t>
  </si>
  <si>
    <t>A.8.1.7.5.1</t>
  </si>
  <si>
    <t xml:space="preserve">Analysis of Expenditure </t>
  </si>
  <si>
    <t>Training (FP + RTI/STI)</t>
  </si>
  <si>
    <t>Infrastructure &amp; HR (FP)</t>
  </si>
  <si>
    <t>ASHA (FP)</t>
  </si>
  <si>
    <t>IEC / BCC (FP)</t>
  </si>
  <si>
    <t>Procurement (FP &amp; MTP)</t>
  </si>
  <si>
    <t>Maternal Health        (MTP- YUKTI)</t>
  </si>
  <si>
    <t>SHS Bihar (Family Planning Cell + MTP + RTI/STI)</t>
  </si>
  <si>
    <t>MMA kit for safe abortion</t>
  </si>
  <si>
    <t>A.9.6.9</t>
  </si>
  <si>
    <t>A.1.5.10</t>
  </si>
  <si>
    <t>MO incentive for MTP services</t>
  </si>
  <si>
    <t>A.3.5.3</t>
  </si>
  <si>
    <t>FP performance award</t>
  </si>
  <si>
    <t>A.3.5.5.2</t>
  </si>
  <si>
    <t>Vasectomy Week</t>
  </si>
  <si>
    <t>A.9.3.5.1</t>
  </si>
  <si>
    <t>ToT for RTI/STI</t>
  </si>
  <si>
    <t>A.9.6.4.4</t>
  </si>
  <si>
    <t>IntereratedIUD insertion training (AYUSH)</t>
  </si>
  <si>
    <t>Integerated IUD insertion training (SN/ANM)</t>
  </si>
  <si>
    <t>Orientation on technical manual</t>
  </si>
  <si>
    <t>B.1.1.3.1.1</t>
  </si>
  <si>
    <t>Incentives for MTP services</t>
  </si>
  <si>
    <t>B. 4.1.5.4.3</t>
  </si>
  <si>
    <t>CAC model trng center -DMCH</t>
  </si>
  <si>
    <t>B.12.2.9.1</t>
  </si>
  <si>
    <t>Drop back services for sterilization patients</t>
  </si>
  <si>
    <t>B.16.2.1.2</t>
  </si>
  <si>
    <t>B.16.2.1.4</t>
  </si>
  <si>
    <t>RPR kit</t>
  </si>
  <si>
    <t>(F Y 2016-17)</t>
  </si>
  <si>
    <t>Remarks</t>
  </si>
  <si>
    <t>incorrect entry  by district (Jamui)</t>
  </si>
  <si>
    <t>Added amount of A.3.1.5</t>
  </si>
  <si>
    <t>Regional/District  Training Center (RTC/DTC)</t>
  </si>
  <si>
    <t>A.9.6.5.2</t>
  </si>
  <si>
    <t>Onsite training of PPIUCD - MO</t>
  </si>
  <si>
    <t>A.9.6.5.4</t>
  </si>
  <si>
    <t>PPIUCD Training of SN/ANM</t>
  </si>
  <si>
    <t xml:space="preserve">Not included in FMR (excel) sheet </t>
  </si>
  <si>
    <t>It seems that many district has either not settle the claim or nor booked in the FMR</t>
  </si>
  <si>
    <t xml:space="preserve">Specific FMR code is not included in FMR (excel) sheet </t>
  </si>
  <si>
    <r>
      <t xml:space="preserve">Onsite training of PPIUCD - MO &amp; SN/ANM / </t>
    </r>
    <r>
      <rPr>
        <b/>
        <sz val="11"/>
        <color theme="1"/>
        <rFont val="Calibri"/>
        <family val="2"/>
        <scheme val="minor"/>
      </rPr>
      <t>District level new contraceptives</t>
    </r>
  </si>
  <si>
    <r>
      <t xml:space="preserve">PPS/ Minilap refresher training/ </t>
    </r>
    <r>
      <rPr>
        <b/>
        <sz val="11"/>
        <color theme="1"/>
        <rFont val="Calibri"/>
        <family val="2"/>
        <scheme val="minor"/>
      </rPr>
      <t>Block level new contraceptives</t>
    </r>
  </si>
  <si>
    <t>(upto Feb. 2016)</t>
  </si>
  <si>
    <t>April - March. (2016-17)</t>
  </si>
  <si>
    <t>April - Mar(2016-17)</t>
  </si>
  <si>
    <t>Note: Based on  Expenditure Provided by Finance Cell SHSB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</si>
</sst>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0" xfId="0" applyFont="1"/>
    <xf numFmtId="0" fontId="0" fillId="0" borderId="1" xfId="0" applyFill="1" applyBorder="1"/>
    <xf numFmtId="0" fontId="2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0" borderId="1" xfId="0" applyFont="1" applyBorder="1" applyProtection="1"/>
    <xf numFmtId="0" fontId="0" fillId="0" borderId="2" xfId="0" applyFill="1" applyBorder="1"/>
    <xf numFmtId="0" fontId="1" fillId="0" borderId="2" xfId="0" applyFont="1" applyFill="1" applyBorder="1"/>
    <xf numFmtId="0" fontId="0" fillId="2" borderId="0" xfId="0" applyFill="1"/>
    <xf numFmtId="0" fontId="0" fillId="3" borderId="0" xfId="0" applyFill="1"/>
    <xf numFmtId="0" fontId="0" fillId="6" borderId="0" xfId="0" applyFill="1"/>
    <xf numFmtId="0" fontId="0" fillId="4" borderId="0" xfId="0" applyFill="1"/>
    <xf numFmtId="0" fontId="0" fillId="5" borderId="0" xfId="0" applyFill="1"/>
    <xf numFmtId="0" fontId="4" fillId="7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/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4" xfId="0" applyNumberFormat="1" applyFill="1" applyBorder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165" fontId="0" fillId="0" borderId="1" xfId="1" applyNumberFormat="1" applyFont="1" applyBorder="1"/>
    <xf numFmtId="2" fontId="1" fillId="2" borderId="1" xfId="0" applyNumberFormat="1" applyFont="1" applyFill="1" applyBorder="1"/>
    <xf numFmtId="0" fontId="0" fillId="0" borderId="5" xfId="0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6" xfId="0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8" xfId="0" applyBorder="1"/>
    <xf numFmtId="2" fontId="0" fillId="0" borderId="8" xfId="0" applyNumberFormat="1" applyBorder="1"/>
    <xf numFmtId="2" fontId="0" fillId="0" borderId="8" xfId="0" applyNumberForma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Fill="1"/>
  </cellXfs>
  <cellStyles count="2">
    <cellStyle name="Comma" xfId="1" builtinId="3"/>
    <cellStyle name="Normal" xfId="0" builtinId="0"/>
  </cellStyles>
  <dxfs count="37"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K6" sqref="K6"/>
    </sheetView>
  </sheetViews>
  <sheetFormatPr defaultRowHeight="15" x14ac:dyDescent="0.25"/>
  <cols>
    <col min="1" max="1" width="9.42578125" style="12" customWidth="1"/>
    <col min="2" max="2" width="30.7109375" style="12" customWidth="1"/>
    <col min="3" max="3" width="13.7109375" style="12" customWidth="1"/>
    <col min="4" max="5" width="12" style="12" customWidth="1"/>
    <col min="6" max="6" width="28.28515625" style="12" customWidth="1"/>
    <col min="7" max="16384" width="9.140625" style="12"/>
  </cols>
  <sheetData>
    <row r="1" spans="1:6" ht="18.75" x14ac:dyDescent="0.3">
      <c r="A1" s="17" t="s">
        <v>73</v>
      </c>
      <c r="B1" s="61" t="s">
        <v>113</v>
      </c>
      <c r="C1" s="61"/>
      <c r="D1" s="49" t="s">
        <v>30</v>
      </c>
      <c r="E1" s="36"/>
    </row>
    <row r="2" spans="1:6" x14ac:dyDescent="0.25">
      <c r="B2" s="51" t="s">
        <v>159</v>
      </c>
      <c r="E2" s="36"/>
    </row>
    <row r="3" spans="1:6" ht="30" x14ac:dyDescent="0.25">
      <c r="A3" s="13" t="s">
        <v>0</v>
      </c>
      <c r="B3" s="13" t="s">
        <v>1</v>
      </c>
      <c r="C3" s="13" t="s">
        <v>2</v>
      </c>
      <c r="D3" s="18" t="s">
        <v>3</v>
      </c>
      <c r="E3" s="45" t="s">
        <v>4</v>
      </c>
      <c r="F3" s="45" t="s">
        <v>145</v>
      </c>
    </row>
    <row r="4" spans="1:6" x14ac:dyDescent="0.25">
      <c r="A4" s="15" t="s">
        <v>17</v>
      </c>
      <c r="B4" s="14" t="s">
        <v>5</v>
      </c>
      <c r="C4" s="13"/>
      <c r="D4" s="13"/>
      <c r="E4" s="46"/>
      <c r="F4" s="18"/>
    </row>
    <row r="5" spans="1:6" x14ac:dyDescent="0.25">
      <c r="A5" s="13" t="s">
        <v>66</v>
      </c>
      <c r="B5" s="13" t="s">
        <v>34</v>
      </c>
      <c r="C5" s="13">
        <v>17001000</v>
      </c>
      <c r="D5" s="58">
        <v>10316109</v>
      </c>
      <c r="E5" s="47">
        <f>D5/C5*100</f>
        <v>60.679424739721185</v>
      </c>
      <c r="F5" s="18"/>
    </row>
    <row r="6" spans="1:6" ht="30" x14ac:dyDescent="0.25">
      <c r="A6" s="13" t="s">
        <v>123</v>
      </c>
      <c r="B6" s="13" t="s">
        <v>124</v>
      </c>
      <c r="C6" s="13">
        <v>1800000</v>
      </c>
      <c r="D6" s="13"/>
      <c r="E6" s="47">
        <f>D6/C6*100</f>
        <v>0</v>
      </c>
      <c r="F6" s="18" t="s">
        <v>153</v>
      </c>
    </row>
    <row r="7" spans="1:6" x14ac:dyDescent="0.25">
      <c r="A7" s="13"/>
      <c r="B7" s="19" t="s">
        <v>6</v>
      </c>
      <c r="C7" s="21">
        <f>SUM(C5:C6)</f>
        <v>18801000</v>
      </c>
      <c r="D7" s="21">
        <f>SUM(D5:D6)</f>
        <v>10316109</v>
      </c>
      <c r="E7" s="47">
        <f>D7/C7*100</f>
        <v>54.870001595659801</v>
      </c>
      <c r="F7" s="18"/>
    </row>
    <row r="8" spans="1:6" x14ac:dyDescent="0.25">
      <c r="A8" s="15" t="s">
        <v>18</v>
      </c>
      <c r="B8" s="14" t="s">
        <v>7</v>
      </c>
      <c r="C8" s="13"/>
      <c r="D8" s="13"/>
      <c r="E8" s="47"/>
      <c r="F8" s="18"/>
    </row>
    <row r="9" spans="1:6" x14ac:dyDescent="0.25">
      <c r="A9" s="13" t="s">
        <v>8</v>
      </c>
      <c r="B9" s="13" t="s">
        <v>10</v>
      </c>
      <c r="C9" s="13">
        <v>35020000</v>
      </c>
      <c r="D9" s="13">
        <v>11156101</v>
      </c>
      <c r="E9" s="47">
        <f t="shared" ref="E9:E17" si="0">D9/C9*100</f>
        <v>31.856370645345518</v>
      </c>
      <c r="F9" s="18"/>
    </row>
    <row r="10" spans="1:6" ht="30" x14ac:dyDescent="0.25">
      <c r="A10" s="20" t="s">
        <v>9</v>
      </c>
      <c r="B10" s="13" t="s">
        <v>67</v>
      </c>
      <c r="C10" s="13">
        <v>760000</v>
      </c>
      <c r="D10" s="13">
        <v>42285</v>
      </c>
      <c r="E10" s="47">
        <f t="shared" si="0"/>
        <v>5.5638157894736837</v>
      </c>
      <c r="F10" s="18" t="s">
        <v>146</v>
      </c>
    </row>
    <row r="11" spans="1:6" x14ac:dyDescent="0.25">
      <c r="A11" s="20" t="s">
        <v>11</v>
      </c>
      <c r="B11" s="13" t="s">
        <v>13</v>
      </c>
      <c r="C11" s="13">
        <f>1000001000+240000000</f>
        <v>1240001000</v>
      </c>
      <c r="D11" s="13">
        <v>426658739</v>
      </c>
      <c r="E11" s="47">
        <f t="shared" si="0"/>
        <v>34.407935074245913</v>
      </c>
      <c r="F11" s="18" t="s">
        <v>147</v>
      </c>
    </row>
    <row r="12" spans="1:6" x14ac:dyDescent="0.25">
      <c r="A12" s="20" t="s">
        <v>12</v>
      </c>
      <c r="B12" s="13" t="s">
        <v>14</v>
      </c>
      <c r="C12" s="13">
        <f>16200000+1950000</f>
        <v>18150000</v>
      </c>
      <c r="D12" s="13">
        <v>6337643</v>
      </c>
      <c r="E12" s="47">
        <f t="shared" si="0"/>
        <v>34.918143250688708</v>
      </c>
      <c r="F12" s="18"/>
    </row>
    <row r="13" spans="1:6" ht="19.5" customHeight="1" x14ac:dyDescent="0.25">
      <c r="A13" s="20" t="s">
        <v>35</v>
      </c>
      <c r="B13" s="18" t="s">
        <v>16</v>
      </c>
      <c r="C13" s="13">
        <v>393000</v>
      </c>
      <c r="D13" s="13">
        <v>30750</v>
      </c>
      <c r="E13" s="47">
        <f t="shared" si="0"/>
        <v>7.8244274809160315</v>
      </c>
      <c r="F13" s="18"/>
    </row>
    <row r="14" spans="1:6" ht="27.75" customHeight="1" x14ac:dyDescent="0.25">
      <c r="A14" s="20" t="s">
        <v>68</v>
      </c>
      <c r="B14" s="18" t="s">
        <v>148</v>
      </c>
      <c r="C14" s="13">
        <v>9000000</v>
      </c>
      <c r="D14" s="13">
        <v>757350</v>
      </c>
      <c r="E14" s="47">
        <f t="shared" si="0"/>
        <v>8.4150000000000009</v>
      </c>
      <c r="F14" s="18"/>
    </row>
    <row r="15" spans="1:6" ht="30" customHeight="1" x14ac:dyDescent="0.25">
      <c r="A15" s="20" t="s">
        <v>69</v>
      </c>
      <c r="B15" s="18" t="s">
        <v>70</v>
      </c>
      <c r="C15" s="13">
        <f>19500000+15000000</f>
        <v>34500000</v>
      </c>
      <c r="D15" s="13">
        <v>6577423</v>
      </c>
      <c r="E15" s="47">
        <f t="shared" si="0"/>
        <v>19.06499420289855</v>
      </c>
      <c r="F15" s="18"/>
    </row>
    <row r="16" spans="1:6" ht="26.25" customHeight="1" x14ac:dyDescent="0.25">
      <c r="A16" s="20" t="s">
        <v>71</v>
      </c>
      <c r="B16" s="18" t="s">
        <v>72</v>
      </c>
      <c r="C16" s="13">
        <v>2670000</v>
      </c>
      <c r="D16" s="13">
        <v>296070</v>
      </c>
      <c r="E16" s="47">
        <f t="shared" si="0"/>
        <v>11.088764044943821</v>
      </c>
      <c r="F16" s="18"/>
    </row>
    <row r="17" spans="1:6" x14ac:dyDescent="0.25">
      <c r="A17" s="20" t="s">
        <v>15</v>
      </c>
      <c r="B17" s="13" t="s">
        <v>74</v>
      </c>
      <c r="C17" s="13">
        <v>4124000</v>
      </c>
      <c r="D17" s="13">
        <v>1439551</v>
      </c>
      <c r="E17" s="47">
        <f t="shared" si="0"/>
        <v>34.906668283220178</v>
      </c>
      <c r="F17" s="18"/>
    </row>
    <row r="18" spans="1:6" x14ac:dyDescent="0.25">
      <c r="A18" s="20" t="s">
        <v>125</v>
      </c>
      <c r="B18" s="13" t="s">
        <v>126</v>
      </c>
      <c r="C18" s="13">
        <v>495000</v>
      </c>
      <c r="D18" s="13">
        <v>17300</v>
      </c>
      <c r="E18" s="47">
        <f t="shared" ref="E18" si="1">D18/C18*100</f>
        <v>3.4949494949494953</v>
      </c>
      <c r="F18" s="18"/>
    </row>
    <row r="19" spans="1:6" x14ac:dyDescent="0.25">
      <c r="A19" s="20" t="s">
        <v>75</v>
      </c>
      <c r="B19" s="13" t="s">
        <v>36</v>
      </c>
      <c r="C19" s="13">
        <v>7980000</v>
      </c>
      <c r="D19" s="13">
        <v>2875586</v>
      </c>
      <c r="E19" s="47">
        <f>D19/C19*100</f>
        <v>36.034912280701754</v>
      </c>
      <c r="F19" s="18"/>
    </row>
    <row r="20" spans="1:6" x14ac:dyDescent="0.25">
      <c r="A20" s="20" t="s">
        <v>76</v>
      </c>
      <c r="B20" s="13" t="s">
        <v>77</v>
      </c>
      <c r="C20" s="13">
        <v>2736000</v>
      </c>
      <c r="D20" s="13">
        <v>0</v>
      </c>
      <c r="E20" s="47">
        <f t="shared" ref="E20:E22" si="2">D20/C20*100</f>
        <v>0</v>
      </c>
      <c r="F20" s="18"/>
    </row>
    <row r="21" spans="1:6" x14ac:dyDescent="0.25">
      <c r="A21" s="20" t="s">
        <v>127</v>
      </c>
      <c r="B21" s="13" t="s">
        <v>128</v>
      </c>
      <c r="C21" s="13">
        <v>4000000</v>
      </c>
      <c r="D21" s="13">
        <v>87280</v>
      </c>
      <c r="E21" s="47">
        <f t="shared" si="2"/>
        <v>2.1819999999999999</v>
      </c>
      <c r="F21" s="18"/>
    </row>
    <row r="22" spans="1:6" ht="28.5" customHeight="1" x14ac:dyDescent="0.25">
      <c r="A22" s="12" t="s">
        <v>78</v>
      </c>
      <c r="B22" s="37" t="s">
        <v>79</v>
      </c>
      <c r="C22" s="12">
        <v>6400000</v>
      </c>
      <c r="D22" s="13">
        <v>444000</v>
      </c>
      <c r="E22" s="47">
        <f t="shared" si="2"/>
        <v>6.9375000000000009</v>
      </c>
      <c r="F22" s="18" t="s">
        <v>154</v>
      </c>
    </row>
    <row r="23" spans="1:6" x14ac:dyDescent="0.25">
      <c r="A23" s="13"/>
      <c r="B23" s="15" t="s">
        <v>6</v>
      </c>
      <c r="C23" s="15">
        <f t="shared" ref="C23:D23" si="3">SUM(C9:C22)</f>
        <v>1366229000</v>
      </c>
      <c r="D23" s="15">
        <f t="shared" si="3"/>
        <v>456720078</v>
      </c>
      <c r="E23" s="47">
        <f>D23/C23*100</f>
        <v>33.429247805455745</v>
      </c>
      <c r="F23" s="18"/>
    </row>
    <row r="24" spans="1:6" x14ac:dyDescent="0.25">
      <c r="A24" s="14" t="s">
        <v>19</v>
      </c>
      <c r="B24" s="14" t="s">
        <v>20</v>
      </c>
      <c r="C24" s="13"/>
      <c r="D24" s="13"/>
      <c r="E24" s="47"/>
      <c r="F24" s="18"/>
    </row>
    <row r="25" spans="1:6" x14ac:dyDescent="0.25">
      <c r="A25" s="13" t="s">
        <v>112</v>
      </c>
      <c r="B25" s="18" t="s">
        <v>37</v>
      </c>
      <c r="C25" s="13">
        <v>47593118</v>
      </c>
      <c r="D25" s="13">
        <v>15340032</v>
      </c>
      <c r="E25" s="47">
        <f>D25/C25*100</f>
        <v>32.231618025110272</v>
      </c>
      <c r="F25" s="18"/>
    </row>
    <row r="26" spans="1:6" x14ac:dyDescent="0.25">
      <c r="A26" s="13"/>
      <c r="B26" s="15" t="s">
        <v>6</v>
      </c>
      <c r="C26" s="15">
        <f t="shared" ref="C26:D26" si="4">SUM(C25:C25)</f>
        <v>47593118</v>
      </c>
      <c r="D26" s="15">
        <f t="shared" si="4"/>
        <v>15340032</v>
      </c>
      <c r="E26" s="47">
        <f>D26/C26*100</f>
        <v>32.231618025110272</v>
      </c>
      <c r="F26" s="18"/>
    </row>
    <row r="27" spans="1:6" x14ac:dyDescent="0.25">
      <c r="A27" s="14" t="s">
        <v>21</v>
      </c>
      <c r="B27" s="14" t="s">
        <v>22</v>
      </c>
      <c r="C27" s="13"/>
      <c r="D27" s="13"/>
      <c r="E27" s="47"/>
      <c r="F27" s="18"/>
    </row>
    <row r="28" spans="1:6" x14ac:dyDescent="0.25">
      <c r="A28" s="13" t="s">
        <v>80</v>
      </c>
      <c r="B28" s="13" t="s">
        <v>38</v>
      </c>
      <c r="C28" s="13">
        <v>3010500</v>
      </c>
      <c r="D28" s="13">
        <v>136610</v>
      </c>
      <c r="E28" s="47">
        <f t="shared" ref="E28:E33" si="5">D28/C28*100</f>
        <v>4.5377844211924927</v>
      </c>
      <c r="F28" s="18"/>
    </row>
    <row r="29" spans="1:6" x14ac:dyDescent="0.25">
      <c r="A29" s="13" t="s">
        <v>129</v>
      </c>
      <c r="B29" s="13" t="s">
        <v>130</v>
      </c>
      <c r="C29" s="13">
        <v>100000</v>
      </c>
      <c r="D29" s="13">
        <v>0</v>
      </c>
      <c r="E29" s="47">
        <f t="shared" si="5"/>
        <v>0</v>
      </c>
      <c r="F29" s="18"/>
    </row>
    <row r="30" spans="1:6" x14ac:dyDescent="0.25">
      <c r="A30" s="13" t="s">
        <v>39</v>
      </c>
      <c r="B30" s="13" t="s">
        <v>41</v>
      </c>
      <c r="C30" s="13">
        <v>600020</v>
      </c>
      <c r="D30" s="13">
        <v>74546</v>
      </c>
      <c r="E30" s="47">
        <f t="shared" si="5"/>
        <v>12.423919202693243</v>
      </c>
      <c r="F30" s="18"/>
    </row>
    <row r="31" spans="1:6" x14ac:dyDescent="0.25">
      <c r="A31" s="13" t="s">
        <v>40</v>
      </c>
      <c r="B31" s="13" t="s">
        <v>42</v>
      </c>
      <c r="C31" s="13">
        <v>1000000</v>
      </c>
      <c r="D31" s="13">
        <v>17422</v>
      </c>
      <c r="E31" s="47">
        <f t="shared" si="5"/>
        <v>1.7422</v>
      </c>
      <c r="F31" s="18"/>
    </row>
    <row r="32" spans="1:6" x14ac:dyDescent="0.25">
      <c r="A32" s="13" t="s">
        <v>81</v>
      </c>
      <c r="B32" s="13" t="s">
        <v>56</v>
      </c>
      <c r="C32" s="13">
        <v>3607000</v>
      </c>
      <c r="D32" s="13">
        <v>1134371</v>
      </c>
      <c r="E32" s="47">
        <f t="shared" si="5"/>
        <v>31.449154421957303</v>
      </c>
      <c r="F32" s="64" t="s">
        <v>155</v>
      </c>
    </row>
    <row r="33" spans="1:6" x14ac:dyDescent="0.25">
      <c r="A33" s="13" t="s">
        <v>82</v>
      </c>
      <c r="B33" s="13" t="s">
        <v>83</v>
      </c>
      <c r="C33" s="13">
        <v>245250</v>
      </c>
      <c r="D33" s="13">
        <v>102420</v>
      </c>
      <c r="E33" s="47">
        <f t="shared" si="5"/>
        <v>41.761467889908253</v>
      </c>
      <c r="F33" s="64"/>
    </row>
    <row r="34" spans="1:6" ht="30" x14ac:dyDescent="0.25">
      <c r="A34" s="13" t="s">
        <v>84</v>
      </c>
      <c r="B34" s="18" t="s">
        <v>132</v>
      </c>
      <c r="C34" s="13">
        <v>663750</v>
      </c>
      <c r="D34" s="13">
        <v>0</v>
      </c>
      <c r="E34" s="47">
        <f t="shared" ref="E34:E43" si="6">D34/C34*100</f>
        <v>0</v>
      </c>
      <c r="F34" s="64"/>
    </row>
    <row r="35" spans="1:6" ht="30" x14ac:dyDescent="0.25">
      <c r="A35" s="13" t="s">
        <v>131</v>
      </c>
      <c r="B35" s="18" t="s">
        <v>133</v>
      </c>
      <c r="C35" s="13">
        <v>1890000</v>
      </c>
      <c r="D35" s="13">
        <v>937217</v>
      </c>
      <c r="E35" s="47">
        <f t="shared" si="6"/>
        <v>49.588201058201058</v>
      </c>
      <c r="F35" s="64"/>
    </row>
    <row r="36" spans="1:6" x14ac:dyDescent="0.25">
      <c r="A36" s="13" t="s">
        <v>149</v>
      </c>
      <c r="B36" s="18" t="s">
        <v>150</v>
      </c>
      <c r="C36" s="60">
        <v>288000</v>
      </c>
      <c r="D36" s="60">
        <v>0</v>
      </c>
      <c r="E36" s="56">
        <f t="shared" si="6"/>
        <v>0</v>
      </c>
      <c r="F36" s="64"/>
    </row>
    <row r="37" spans="1:6" x14ac:dyDescent="0.25">
      <c r="A37" s="13" t="s">
        <v>151</v>
      </c>
      <c r="B37" s="18" t="s">
        <v>152</v>
      </c>
      <c r="C37" s="60">
        <v>2800000</v>
      </c>
      <c r="D37" s="60">
        <v>335722</v>
      </c>
      <c r="E37" s="56">
        <f t="shared" si="6"/>
        <v>11.990071428571429</v>
      </c>
      <c r="F37" s="64"/>
    </row>
    <row r="38" spans="1:6" ht="45" x14ac:dyDescent="0.25">
      <c r="A38" s="13" t="s">
        <v>85</v>
      </c>
      <c r="B38" s="18" t="s">
        <v>156</v>
      </c>
      <c r="C38" s="57">
        <f>189000+630000</f>
        <v>819000</v>
      </c>
      <c r="D38" s="57">
        <v>0</v>
      </c>
      <c r="E38" s="56">
        <f t="shared" si="6"/>
        <v>0</v>
      </c>
      <c r="F38" s="64"/>
    </row>
    <row r="39" spans="1:6" ht="30" x14ac:dyDescent="0.25">
      <c r="A39" s="13" t="s">
        <v>86</v>
      </c>
      <c r="B39" s="18" t="s">
        <v>157</v>
      </c>
      <c r="C39" s="13">
        <f>540000+2525000</f>
        <v>3065000</v>
      </c>
      <c r="D39" s="13">
        <v>0</v>
      </c>
      <c r="E39" s="47">
        <f t="shared" si="6"/>
        <v>0</v>
      </c>
      <c r="F39" s="64"/>
    </row>
    <row r="40" spans="1:6" x14ac:dyDescent="0.25">
      <c r="A40" s="13" t="s">
        <v>87</v>
      </c>
      <c r="B40" s="13" t="s">
        <v>88</v>
      </c>
      <c r="C40" s="13">
        <v>1500000</v>
      </c>
      <c r="D40" s="13">
        <v>0</v>
      </c>
      <c r="E40" s="47">
        <f t="shared" si="6"/>
        <v>0</v>
      </c>
      <c r="F40" s="18"/>
    </row>
    <row r="41" spans="1:6" x14ac:dyDescent="0.25">
      <c r="A41" s="13" t="s">
        <v>89</v>
      </c>
      <c r="B41" s="13" t="s">
        <v>90</v>
      </c>
      <c r="C41" s="13">
        <v>557500</v>
      </c>
      <c r="D41" s="13">
        <v>0</v>
      </c>
      <c r="E41" s="47">
        <f t="shared" si="6"/>
        <v>0</v>
      </c>
      <c r="F41" s="18"/>
    </row>
    <row r="42" spans="1:6" x14ac:dyDescent="0.25">
      <c r="A42" s="13" t="s">
        <v>122</v>
      </c>
      <c r="B42" s="13" t="s">
        <v>134</v>
      </c>
      <c r="C42" s="13">
        <v>352605</v>
      </c>
      <c r="D42" s="13">
        <v>352605</v>
      </c>
      <c r="E42" s="47">
        <f t="shared" si="6"/>
        <v>100</v>
      </c>
      <c r="F42" s="18"/>
    </row>
    <row r="43" spans="1:6" x14ac:dyDescent="0.25">
      <c r="A43" s="13"/>
      <c r="B43" s="15" t="s">
        <v>6</v>
      </c>
      <c r="C43" s="15">
        <f>SUM(C28:C42)</f>
        <v>20498625</v>
      </c>
      <c r="D43" s="15">
        <f>SUM(D28:D42)</f>
        <v>3090913</v>
      </c>
      <c r="E43" s="47">
        <f t="shared" si="6"/>
        <v>15.078635762154779</v>
      </c>
      <c r="F43" s="18"/>
    </row>
    <row r="44" spans="1:6" x14ac:dyDescent="0.25">
      <c r="A44" s="18"/>
      <c r="B44" s="13"/>
      <c r="C44" s="13"/>
      <c r="D44" s="13"/>
      <c r="E44" s="47"/>
      <c r="F44" s="18"/>
    </row>
    <row r="45" spans="1:6" x14ac:dyDescent="0.25">
      <c r="A45" s="13"/>
      <c r="B45" s="16" t="s">
        <v>23</v>
      </c>
      <c r="C45" s="16">
        <f>C43+C26+C23+C7</f>
        <v>1453121743</v>
      </c>
      <c r="D45" s="16">
        <f>D43+D26+D23+D7</f>
        <v>485467132</v>
      </c>
      <c r="E45" s="47">
        <f>D45/C45*100</f>
        <v>33.408565685469895</v>
      </c>
      <c r="F45" s="18"/>
    </row>
    <row r="46" spans="1:6" x14ac:dyDescent="0.25">
      <c r="A46" s="12" t="s">
        <v>161</v>
      </c>
      <c r="D46" s="13"/>
      <c r="E46" s="13"/>
    </row>
  </sheetData>
  <sheetProtection formatCells="0"/>
  <mergeCells count="2">
    <mergeCell ref="B1:C1"/>
    <mergeCell ref="F32:F39"/>
  </mergeCells>
  <conditionalFormatting sqref="E5:E45">
    <cfRule type="cellIs" dxfId="36" priority="12" operator="between">
      <formula>0</formula>
      <formula>20</formula>
    </cfRule>
  </conditionalFormatting>
  <conditionalFormatting sqref="E1:E45">
    <cfRule type="cellIs" dxfId="35" priority="1" operator="between">
      <formula>80</formula>
      <formula>100</formula>
    </cfRule>
    <cfRule type="cellIs" dxfId="34" priority="2" operator="between">
      <formula>60</formula>
      <formula>80</formula>
    </cfRule>
    <cfRule type="cellIs" dxfId="33" priority="3" operator="between">
      <formula>40</formula>
      <formula>60</formula>
    </cfRule>
    <cfRule type="cellIs" dxfId="32" priority="4" operator="between">
      <formula>20</formula>
      <formula>40</formula>
    </cfRule>
    <cfRule type="cellIs" dxfId="31" priority="5" operator="between">
      <formula>0</formula>
      <formula>20</formula>
    </cfRule>
    <cfRule type="cellIs" dxfId="30" priority="6" operator="between">
      <formula>60</formula>
      <formula>80</formula>
    </cfRule>
    <cfRule type="cellIs" dxfId="29" priority="7" operator="between">
      <formula>40</formula>
      <formula>60</formula>
    </cfRule>
    <cfRule type="cellIs" dxfId="28" priority="8" operator="between">
      <formula>20</formula>
      <formula>40</formula>
    </cfRule>
    <cfRule type="cellIs" dxfId="27" priority="9" operator="between">
      <formula>0</formula>
      <formula>20</formula>
    </cfRule>
  </conditionalFormatting>
  <conditionalFormatting sqref="E5:E45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61">
      <colorScale>
        <cfvo type="percent" val="0"/>
        <cfvo type="percent" val="20"/>
        <color rgb="FFFF7128"/>
        <color rgb="FFFFEF9C"/>
      </colorScale>
    </cfRule>
  </conditionalFormatting>
  <pageMargins left="0.16" right="0.17" top="0.28000000000000003" bottom="0.15" header="0.28000000000000003" footer="0.18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8" sqref="L8"/>
    </sheetView>
  </sheetViews>
  <sheetFormatPr defaultRowHeight="15" x14ac:dyDescent="0.25"/>
  <cols>
    <col min="1" max="1" width="9.85546875" customWidth="1"/>
    <col min="2" max="2" width="27.5703125" customWidth="1"/>
    <col min="3" max="3" width="13.5703125" customWidth="1"/>
    <col min="4" max="4" width="11.7109375" customWidth="1"/>
    <col min="5" max="5" width="11.85546875" customWidth="1"/>
    <col min="6" max="6" width="50" style="65" customWidth="1"/>
  </cols>
  <sheetData>
    <row r="1" spans="1:6" x14ac:dyDescent="0.25">
      <c r="A1" s="5" t="s">
        <v>73</v>
      </c>
      <c r="B1" t="s">
        <v>160</v>
      </c>
      <c r="D1" s="50" t="s">
        <v>31</v>
      </c>
    </row>
    <row r="3" spans="1:6" ht="45" x14ac:dyDescent="0.25">
      <c r="A3" s="1" t="s">
        <v>0</v>
      </c>
      <c r="B3" s="1" t="s">
        <v>1</v>
      </c>
      <c r="C3" s="1" t="s">
        <v>2</v>
      </c>
      <c r="D3" s="9" t="s">
        <v>3</v>
      </c>
      <c r="E3" s="9" t="s">
        <v>4</v>
      </c>
      <c r="F3" s="11" t="s">
        <v>145</v>
      </c>
    </row>
    <row r="4" spans="1:6" x14ac:dyDescent="0.25">
      <c r="A4" s="4" t="s">
        <v>24</v>
      </c>
      <c r="B4" s="7" t="s">
        <v>25</v>
      </c>
      <c r="C4" s="1"/>
      <c r="D4" s="1"/>
      <c r="E4" s="66"/>
      <c r="F4" s="11"/>
    </row>
    <row r="5" spans="1:6" ht="15" customHeight="1" x14ac:dyDescent="0.25">
      <c r="A5" s="4" t="s">
        <v>135</v>
      </c>
      <c r="B5" s="7" t="s">
        <v>136</v>
      </c>
      <c r="C5" s="10">
        <v>3163000</v>
      </c>
      <c r="D5" s="10">
        <v>896926</v>
      </c>
      <c r="E5" s="67">
        <f t="shared" ref="E5:E10" si="0">D5/C5*100</f>
        <v>28.356813152070821</v>
      </c>
      <c r="F5" s="70" t="s">
        <v>155</v>
      </c>
    </row>
    <row r="6" spans="1:6" ht="18" customHeight="1" x14ac:dyDescent="0.25">
      <c r="A6" s="10" t="s">
        <v>91</v>
      </c>
      <c r="B6" s="11" t="s">
        <v>92</v>
      </c>
      <c r="C6" s="1">
        <f>23500000+4500000</f>
        <v>28000000</v>
      </c>
      <c r="D6" s="10">
        <v>6347701</v>
      </c>
      <c r="E6" s="68">
        <f t="shared" si="0"/>
        <v>22.670360714285714</v>
      </c>
      <c r="F6" s="70"/>
    </row>
    <row r="7" spans="1:6" ht="29.25" customHeight="1" x14ac:dyDescent="0.25">
      <c r="A7" s="10" t="s">
        <v>93</v>
      </c>
      <c r="B7" s="11" t="s">
        <v>94</v>
      </c>
      <c r="C7" s="1">
        <v>12500000</v>
      </c>
      <c r="D7" s="10">
        <v>2089350</v>
      </c>
      <c r="E7" s="68">
        <f t="shared" si="0"/>
        <v>16.7148</v>
      </c>
      <c r="F7" s="70"/>
    </row>
    <row r="8" spans="1:6" ht="30" x14ac:dyDescent="0.25">
      <c r="A8" s="10" t="s">
        <v>95</v>
      </c>
      <c r="B8" s="11" t="s">
        <v>96</v>
      </c>
      <c r="C8" s="10">
        <v>76974797</v>
      </c>
      <c r="D8" s="10">
        <v>20061050</v>
      </c>
      <c r="E8" s="68">
        <f t="shared" si="0"/>
        <v>26.061842033828292</v>
      </c>
      <c r="F8" s="70"/>
    </row>
    <row r="9" spans="1:6" x14ac:dyDescent="0.25">
      <c r="A9" s="1"/>
      <c r="B9" s="3" t="s">
        <v>6</v>
      </c>
      <c r="C9" s="2">
        <f t="shared" ref="C9:D9" si="1">SUM(C6:C8)</f>
        <v>117474797</v>
      </c>
      <c r="D9" s="2">
        <f t="shared" si="1"/>
        <v>28498101</v>
      </c>
      <c r="E9" s="68">
        <f t="shared" si="0"/>
        <v>24.258906359293388</v>
      </c>
      <c r="F9" s="70"/>
    </row>
    <row r="10" spans="1:6" ht="21.75" customHeight="1" x14ac:dyDescent="0.25">
      <c r="A10" s="10" t="s">
        <v>137</v>
      </c>
      <c r="B10" s="3" t="s">
        <v>138</v>
      </c>
      <c r="C10" s="2">
        <v>400000</v>
      </c>
      <c r="D10" s="2">
        <v>0</v>
      </c>
      <c r="E10" s="68">
        <f t="shared" si="0"/>
        <v>0</v>
      </c>
      <c r="F10" s="70" t="s">
        <v>155</v>
      </c>
    </row>
    <row r="11" spans="1:6" x14ac:dyDescent="0.25">
      <c r="A11" s="4" t="s">
        <v>26</v>
      </c>
      <c r="B11" s="7" t="s">
        <v>27</v>
      </c>
      <c r="C11" s="1"/>
      <c r="D11" s="10"/>
      <c r="E11" s="68"/>
      <c r="F11" s="70"/>
    </row>
    <row r="12" spans="1:6" ht="30" x14ac:dyDescent="0.25">
      <c r="A12" s="10" t="s">
        <v>97</v>
      </c>
      <c r="B12" s="11" t="s">
        <v>98</v>
      </c>
      <c r="C12" s="1">
        <v>5507000</v>
      </c>
      <c r="D12" s="10">
        <v>0</v>
      </c>
      <c r="E12" s="68">
        <f>D12/C12*100</f>
        <v>0</v>
      </c>
      <c r="F12" s="70"/>
    </row>
    <row r="13" spans="1:6" x14ac:dyDescent="0.25">
      <c r="A13" s="10" t="s">
        <v>99</v>
      </c>
      <c r="B13" s="11" t="s">
        <v>100</v>
      </c>
      <c r="C13" s="1">
        <v>550000</v>
      </c>
      <c r="D13" s="10">
        <v>0</v>
      </c>
      <c r="E13" s="68">
        <f>D13/C13*100</f>
        <v>0</v>
      </c>
      <c r="F13" s="11"/>
    </row>
    <row r="14" spans="1:6" x14ac:dyDescent="0.25">
      <c r="A14" s="10" t="s">
        <v>101</v>
      </c>
      <c r="B14" s="11" t="s">
        <v>102</v>
      </c>
      <c r="C14" s="10">
        <v>6060528</v>
      </c>
      <c r="D14" s="10">
        <v>2712555</v>
      </c>
      <c r="E14" s="68">
        <f>D14/C14*100</f>
        <v>44.757733979613654</v>
      </c>
      <c r="F14" s="11"/>
    </row>
    <row r="15" spans="1:6" x14ac:dyDescent="0.25">
      <c r="A15" s="1"/>
      <c r="B15" s="3" t="s">
        <v>6</v>
      </c>
      <c r="C15" s="2">
        <f t="shared" ref="C15:D15" si="2">SUM(C12:C14)</f>
        <v>12117528</v>
      </c>
      <c r="D15" s="2">
        <f t="shared" si="2"/>
        <v>2712555</v>
      </c>
      <c r="E15" s="68">
        <f>D15/C15*100</f>
        <v>22.38538256317625</v>
      </c>
      <c r="F15" s="11"/>
    </row>
    <row r="16" spans="1:6" ht="30" x14ac:dyDescent="0.25">
      <c r="A16" s="10" t="s">
        <v>139</v>
      </c>
      <c r="B16" s="11" t="s">
        <v>140</v>
      </c>
      <c r="C16" s="1">
        <v>87500000</v>
      </c>
      <c r="D16" s="10">
        <v>598277</v>
      </c>
      <c r="E16" s="68">
        <f>D16/C16*100</f>
        <v>0.68374514285714283</v>
      </c>
      <c r="F16" s="70" t="s">
        <v>155</v>
      </c>
    </row>
    <row r="17" spans="1:6" x14ac:dyDescent="0.25">
      <c r="A17" s="4" t="s">
        <v>28</v>
      </c>
      <c r="B17" s="7" t="s">
        <v>29</v>
      </c>
      <c r="C17" s="1"/>
      <c r="D17" s="10"/>
      <c r="E17" s="68"/>
      <c r="F17" s="11"/>
    </row>
    <row r="18" spans="1:6" x14ac:dyDescent="0.25">
      <c r="A18" s="6" t="s">
        <v>103</v>
      </c>
      <c r="B18" s="8" t="s">
        <v>43</v>
      </c>
      <c r="C18" s="1">
        <v>3857500</v>
      </c>
      <c r="D18" s="10">
        <v>115784</v>
      </c>
      <c r="E18" s="68">
        <f t="shared" ref="E18:E25" si="3">D18/C18*100</f>
        <v>3.0015294880103691</v>
      </c>
      <c r="F18" s="11"/>
    </row>
    <row r="19" spans="1:6" ht="30" x14ac:dyDescent="0.25">
      <c r="A19" s="6" t="s">
        <v>141</v>
      </c>
      <c r="B19" s="8" t="s">
        <v>121</v>
      </c>
      <c r="C19" s="10">
        <v>813600</v>
      </c>
      <c r="D19" s="10">
        <v>0</v>
      </c>
      <c r="E19" s="68">
        <f t="shared" si="3"/>
        <v>0</v>
      </c>
      <c r="F19" s="70" t="s">
        <v>155</v>
      </c>
    </row>
    <row r="20" spans="1:6" x14ac:dyDescent="0.25">
      <c r="A20" s="6" t="s">
        <v>104</v>
      </c>
      <c r="B20" s="8" t="s">
        <v>105</v>
      </c>
      <c r="C20" s="1">
        <v>285000</v>
      </c>
      <c r="D20" s="10">
        <v>105330</v>
      </c>
      <c r="E20" s="68">
        <f t="shared" si="3"/>
        <v>36.957894736842107</v>
      </c>
      <c r="F20" s="11"/>
    </row>
    <row r="21" spans="1:6" x14ac:dyDescent="0.25">
      <c r="A21" s="6" t="s">
        <v>106</v>
      </c>
      <c r="B21" s="8" t="s">
        <v>107</v>
      </c>
      <c r="C21" s="1">
        <v>2803400</v>
      </c>
      <c r="D21" s="10">
        <v>124939</v>
      </c>
      <c r="E21" s="68">
        <f t="shared" si="3"/>
        <v>4.4566954412499111</v>
      </c>
      <c r="F21" s="11"/>
    </row>
    <row r="22" spans="1:6" x14ac:dyDescent="0.25">
      <c r="A22" s="6" t="s">
        <v>108</v>
      </c>
      <c r="B22" s="8" t="s">
        <v>109</v>
      </c>
      <c r="C22" s="1">
        <v>9296760</v>
      </c>
      <c r="D22" s="10">
        <v>277749</v>
      </c>
      <c r="E22" s="68">
        <f t="shared" si="3"/>
        <v>2.9875892246330982</v>
      </c>
      <c r="F22" s="11"/>
    </row>
    <row r="23" spans="1:6" x14ac:dyDescent="0.25">
      <c r="A23" s="6" t="s">
        <v>110</v>
      </c>
      <c r="B23" s="8" t="s">
        <v>111</v>
      </c>
      <c r="C23" s="1">
        <v>330000</v>
      </c>
      <c r="D23" s="10">
        <v>24170</v>
      </c>
      <c r="E23" s="68">
        <f t="shared" si="3"/>
        <v>7.3242424242424251</v>
      </c>
      <c r="F23" s="11"/>
    </row>
    <row r="24" spans="1:6" x14ac:dyDescent="0.25">
      <c r="A24" s="6" t="s">
        <v>142</v>
      </c>
      <c r="B24" s="8" t="s">
        <v>143</v>
      </c>
      <c r="C24" s="10">
        <v>2244000</v>
      </c>
      <c r="D24" s="10">
        <v>216572</v>
      </c>
      <c r="E24" s="68">
        <f t="shared" si="3"/>
        <v>9.6511586452762916</v>
      </c>
      <c r="F24" s="11"/>
    </row>
    <row r="25" spans="1:6" x14ac:dyDescent="0.25">
      <c r="A25" s="1"/>
      <c r="B25" s="3" t="s">
        <v>6</v>
      </c>
      <c r="C25" s="2">
        <f>SUM(C18:C24)</f>
        <v>19630260</v>
      </c>
      <c r="D25" s="2">
        <f>SUM(D18:D24)</f>
        <v>864544</v>
      </c>
      <c r="E25" s="68">
        <f t="shared" si="3"/>
        <v>4.4041393236768132</v>
      </c>
      <c r="F25" s="11"/>
    </row>
    <row r="26" spans="1:6" x14ac:dyDescent="0.25">
      <c r="A26" s="1"/>
      <c r="D26" s="22"/>
      <c r="E26" s="68"/>
      <c r="F26" s="11"/>
    </row>
    <row r="27" spans="1:6" x14ac:dyDescent="0.25">
      <c r="B27" s="2" t="s">
        <v>33</v>
      </c>
      <c r="C27" s="23">
        <f>C25+C15+C9+C16+C10</f>
        <v>237122585</v>
      </c>
      <c r="D27" s="23">
        <f>D25+D15+D9+D16+D10</f>
        <v>32673477</v>
      </c>
      <c r="E27" s="69">
        <f>D27/C27*100</f>
        <v>13.779150138735202</v>
      </c>
      <c r="F27" s="11"/>
    </row>
    <row r="28" spans="1:6" x14ac:dyDescent="0.25">
      <c r="A28" s="12" t="s">
        <v>161</v>
      </c>
      <c r="F28" s="11"/>
    </row>
    <row r="29" spans="1:6" x14ac:dyDescent="0.25">
      <c r="E29" s="71"/>
    </row>
    <row r="30" spans="1:6" x14ac:dyDescent="0.25">
      <c r="E30" s="71"/>
    </row>
    <row r="31" spans="1:6" x14ac:dyDescent="0.25">
      <c r="E31" s="71"/>
    </row>
    <row r="32" spans="1:6" x14ac:dyDescent="0.25">
      <c r="E32" s="71"/>
    </row>
    <row r="33" spans="5:5" x14ac:dyDescent="0.25">
      <c r="E33" s="71"/>
    </row>
    <row r="34" spans="5:5" x14ac:dyDescent="0.25">
      <c r="E34" s="71"/>
    </row>
    <row r="35" spans="5:5" x14ac:dyDescent="0.25">
      <c r="E35" s="71"/>
    </row>
    <row r="36" spans="5:5" x14ac:dyDescent="0.25">
      <c r="E36" s="71"/>
    </row>
    <row r="37" spans="5:5" x14ac:dyDescent="0.25">
      <c r="E37" s="71"/>
    </row>
    <row r="38" spans="5:5" x14ac:dyDescent="0.25">
      <c r="E38" s="71"/>
    </row>
    <row r="39" spans="5:5" x14ac:dyDescent="0.25">
      <c r="E39" s="71"/>
    </row>
    <row r="40" spans="5:5" x14ac:dyDescent="0.25">
      <c r="E40" s="71"/>
    </row>
    <row r="41" spans="5:5" x14ac:dyDescent="0.25">
      <c r="E41" s="71"/>
    </row>
    <row r="42" spans="5:5" x14ac:dyDescent="0.25">
      <c r="E42" s="71"/>
    </row>
    <row r="43" spans="5:5" x14ac:dyDescent="0.25">
      <c r="E43" s="71"/>
    </row>
    <row r="44" spans="5:5" x14ac:dyDescent="0.25">
      <c r="E44" s="71"/>
    </row>
    <row r="45" spans="5:5" x14ac:dyDescent="0.25">
      <c r="E45" s="71"/>
    </row>
    <row r="46" spans="5:5" x14ac:dyDescent="0.25">
      <c r="E46" s="71"/>
    </row>
    <row r="47" spans="5:5" x14ac:dyDescent="0.25">
      <c r="E47" s="71"/>
    </row>
    <row r="48" spans="5:5" x14ac:dyDescent="0.25">
      <c r="E48" s="71"/>
    </row>
    <row r="49" spans="5:5" x14ac:dyDescent="0.25">
      <c r="E49" s="71"/>
    </row>
    <row r="50" spans="5:5" x14ac:dyDescent="0.25">
      <c r="E50" s="71"/>
    </row>
    <row r="51" spans="5:5" x14ac:dyDescent="0.25">
      <c r="E51" s="71"/>
    </row>
    <row r="52" spans="5:5" x14ac:dyDescent="0.25">
      <c r="E52" s="71"/>
    </row>
    <row r="53" spans="5:5" x14ac:dyDescent="0.25">
      <c r="E53" s="71"/>
    </row>
    <row r="54" spans="5:5" x14ac:dyDescent="0.25">
      <c r="E54" s="71"/>
    </row>
    <row r="55" spans="5:5" x14ac:dyDescent="0.25">
      <c r="E55" s="71"/>
    </row>
    <row r="56" spans="5:5" x14ac:dyDescent="0.25">
      <c r="E56" s="71"/>
    </row>
    <row r="57" spans="5:5" x14ac:dyDescent="0.25">
      <c r="E57" s="71"/>
    </row>
    <row r="58" spans="5:5" x14ac:dyDescent="0.25">
      <c r="E58" s="71"/>
    </row>
    <row r="59" spans="5:5" x14ac:dyDescent="0.25">
      <c r="E59" s="71"/>
    </row>
    <row r="60" spans="5:5" x14ac:dyDescent="0.25">
      <c r="E60" s="71"/>
    </row>
    <row r="61" spans="5:5" x14ac:dyDescent="0.25">
      <c r="E61" s="71"/>
    </row>
    <row r="62" spans="5:5" x14ac:dyDescent="0.25">
      <c r="E62" s="71"/>
    </row>
    <row r="63" spans="5:5" x14ac:dyDescent="0.25">
      <c r="E63" s="71"/>
    </row>
    <row r="64" spans="5:5" x14ac:dyDescent="0.25">
      <c r="E64" s="71"/>
    </row>
    <row r="65" spans="5:5" x14ac:dyDescent="0.25">
      <c r="E65" s="71"/>
    </row>
    <row r="66" spans="5:5" x14ac:dyDescent="0.25">
      <c r="E66" s="71"/>
    </row>
    <row r="67" spans="5:5" x14ac:dyDescent="0.25">
      <c r="E67" s="71"/>
    </row>
    <row r="68" spans="5:5" x14ac:dyDescent="0.25">
      <c r="E68" s="71"/>
    </row>
    <row r="69" spans="5:5" x14ac:dyDescent="0.25">
      <c r="E69" s="71"/>
    </row>
    <row r="70" spans="5:5" x14ac:dyDescent="0.25">
      <c r="E70" s="71"/>
    </row>
    <row r="71" spans="5:5" x14ac:dyDescent="0.25">
      <c r="E71" s="71"/>
    </row>
    <row r="72" spans="5:5" x14ac:dyDescent="0.25">
      <c r="E72" s="71"/>
    </row>
    <row r="73" spans="5:5" x14ac:dyDescent="0.25">
      <c r="E73" s="71"/>
    </row>
    <row r="74" spans="5:5" x14ac:dyDescent="0.25">
      <c r="E74" s="71"/>
    </row>
    <row r="75" spans="5:5" x14ac:dyDescent="0.25">
      <c r="E75" s="71"/>
    </row>
    <row r="76" spans="5:5" x14ac:dyDescent="0.25">
      <c r="E76" s="71"/>
    </row>
    <row r="77" spans="5:5" x14ac:dyDescent="0.25">
      <c r="E77" s="71"/>
    </row>
    <row r="78" spans="5:5" x14ac:dyDescent="0.25">
      <c r="E78" s="71"/>
    </row>
    <row r="79" spans="5:5" x14ac:dyDescent="0.25">
      <c r="E79" s="71"/>
    </row>
    <row r="80" spans="5:5" x14ac:dyDescent="0.25">
      <c r="E80" s="71"/>
    </row>
    <row r="81" spans="5:5" x14ac:dyDescent="0.25">
      <c r="E81" s="71"/>
    </row>
    <row r="82" spans="5:5" x14ac:dyDescent="0.25">
      <c r="E82" s="71"/>
    </row>
    <row r="83" spans="5:5" x14ac:dyDescent="0.25">
      <c r="E83" s="71"/>
    </row>
    <row r="84" spans="5:5" x14ac:dyDescent="0.25">
      <c r="E84" s="71"/>
    </row>
    <row r="85" spans="5:5" x14ac:dyDescent="0.25">
      <c r="E85" s="71"/>
    </row>
    <row r="86" spans="5:5" x14ac:dyDescent="0.25">
      <c r="E86" s="71"/>
    </row>
    <row r="87" spans="5:5" x14ac:dyDescent="0.25">
      <c r="E87" s="71"/>
    </row>
    <row r="88" spans="5:5" x14ac:dyDescent="0.25">
      <c r="E88" s="71"/>
    </row>
    <row r="89" spans="5:5" x14ac:dyDescent="0.25">
      <c r="E89" s="71"/>
    </row>
    <row r="90" spans="5:5" x14ac:dyDescent="0.25">
      <c r="E90" s="71"/>
    </row>
    <row r="91" spans="5:5" x14ac:dyDescent="0.25">
      <c r="E91" s="71"/>
    </row>
    <row r="92" spans="5:5" x14ac:dyDescent="0.25">
      <c r="E92" s="71"/>
    </row>
    <row r="93" spans="5:5" x14ac:dyDescent="0.25">
      <c r="E93" s="71"/>
    </row>
    <row r="94" spans="5:5" x14ac:dyDescent="0.25">
      <c r="E94" s="71"/>
    </row>
    <row r="95" spans="5:5" x14ac:dyDescent="0.25">
      <c r="E95" s="71"/>
    </row>
    <row r="96" spans="5:5" x14ac:dyDescent="0.25">
      <c r="E96" s="71"/>
    </row>
    <row r="97" spans="5:5" x14ac:dyDescent="0.25">
      <c r="E97" s="71"/>
    </row>
    <row r="98" spans="5:5" x14ac:dyDescent="0.25">
      <c r="E98" s="71"/>
    </row>
    <row r="99" spans="5:5" x14ac:dyDescent="0.25">
      <c r="E99" s="71"/>
    </row>
    <row r="100" spans="5:5" x14ac:dyDescent="0.25">
      <c r="E100" s="71"/>
    </row>
    <row r="101" spans="5:5" x14ac:dyDescent="0.25">
      <c r="E101" s="71"/>
    </row>
    <row r="102" spans="5:5" x14ac:dyDescent="0.25">
      <c r="E102" s="71"/>
    </row>
    <row r="103" spans="5:5" x14ac:dyDescent="0.25">
      <c r="E103" s="71"/>
    </row>
    <row r="104" spans="5:5" x14ac:dyDescent="0.25">
      <c r="E104" s="71"/>
    </row>
    <row r="105" spans="5:5" x14ac:dyDescent="0.25">
      <c r="E105" s="71"/>
    </row>
    <row r="106" spans="5:5" x14ac:dyDescent="0.25">
      <c r="E106" s="71"/>
    </row>
    <row r="107" spans="5:5" x14ac:dyDescent="0.25">
      <c r="E107" s="71"/>
    </row>
    <row r="108" spans="5:5" x14ac:dyDescent="0.25">
      <c r="E108" s="71"/>
    </row>
    <row r="109" spans="5:5" x14ac:dyDescent="0.25">
      <c r="E109" s="71"/>
    </row>
    <row r="110" spans="5:5" x14ac:dyDescent="0.25">
      <c r="E110" s="71"/>
    </row>
    <row r="111" spans="5:5" x14ac:dyDescent="0.25">
      <c r="E111" s="71"/>
    </row>
    <row r="112" spans="5:5" x14ac:dyDescent="0.25">
      <c r="E112" s="71"/>
    </row>
    <row r="113" spans="5:5" x14ac:dyDescent="0.25">
      <c r="E113" s="71"/>
    </row>
    <row r="114" spans="5:5" x14ac:dyDescent="0.25">
      <c r="E114" s="71"/>
    </row>
    <row r="115" spans="5:5" x14ac:dyDescent="0.25">
      <c r="E115" s="71"/>
    </row>
    <row r="116" spans="5:5" x14ac:dyDescent="0.25">
      <c r="E116" s="71"/>
    </row>
    <row r="117" spans="5:5" x14ac:dyDescent="0.25">
      <c r="E117" s="71"/>
    </row>
    <row r="118" spans="5:5" x14ac:dyDescent="0.25">
      <c r="E118" s="71"/>
    </row>
    <row r="119" spans="5:5" x14ac:dyDescent="0.25">
      <c r="E119" s="71"/>
    </row>
    <row r="120" spans="5:5" x14ac:dyDescent="0.25">
      <c r="E120" s="71"/>
    </row>
    <row r="121" spans="5:5" x14ac:dyDescent="0.25">
      <c r="E121" s="71"/>
    </row>
    <row r="122" spans="5:5" x14ac:dyDescent="0.25">
      <c r="E122" s="71"/>
    </row>
    <row r="123" spans="5:5" x14ac:dyDescent="0.25">
      <c r="E123" s="71"/>
    </row>
    <row r="124" spans="5:5" x14ac:dyDescent="0.25">
      <c r="E124" s="71"/>
    </row>
    <row r="125" spans="5:5" x14ac:dyDescent="0.25">
      <c r="E125" s="71"/>
    </row>
    <row r="126" spans="5:5" x14ac:dyDescent="0.25">
      <c r="E126" s="71"/>
    </row>
    <row r="127" spans="5:5" x14ac:dyDescent="0.25">
      <c r="E127" s="71"/>
    </row>
    <row r="128" spans="5:5" x14ac:dyDescent="0.25">
      <c r="E128" s="71"/>
    </row>
    <row r="129" spans="5:5" x14ac:dyDescent="0.25">
      <c r="E129" s="71"/>
    </row>
    <row r="130" spans="5:5" x14ac:dyDescent="0.25">
      <c r="E130" s="71"/>
    </row>
    <row r="131" spans="5:5" x14ac:dyDescent="0.25">
      <c r="E131" s="71"/>
    </row>
    <row r="132" spans="5:5" x14ac:dyDescent="0.25">
      <c r="E132" s="71"/>
    </row>
    <row r="133" spans="5:5" x14ac:dyDescent="0.25">
      <c r="E133" s="71"/>
    </row>
    <row r="134" spans="5:5" x14ac:dyDescent="0.25">
      <c r="E134" s="71"/>
    </row>
    <row r="135" spans="5:5" x14ac:dyDescent="0.25">
      <c r="E135" s="71"/>
    </row>
    <row r="136" spans="5:5" x14ac:dyDescent="0.25">
      <c r="E136" s="71"/>
    </row>
    <row r="137" spans="5:5" x14ac:dyDescent="0.25">
      <c r="E137" s="71"/>
    </row>
    <row r="138" spans="5:5" x14ac:dyDescent="0.25">
      <c r="E138" s="71"/>
    </row>
    <row r="139" spans="5:5" x14ac:dyDescent="0.25">
      <c r="E139" s="71"/>
    </row>
    <row r="140" spans="5:5" x14ac:dyDescent="0.25">
      <c r="E140" s="71"/>
    </row>
    <row r="141" spans="5:5" x14ac:dyDescent="0.25">
      <c r="E141" s="71"/>
    </row>
    <row r="142" spans="5:5" x14ac:dyDescent="0.25">
      <c r="E142" s="71"/>
    </row>
    <row r="143" spans="5:5" x14ac:dyDescent="0.25">
      <c r="E143" s="71"/>
    </row>
    <row r="144" spans="5:5" x14ac:dyDescent="0.25">
      <c r="E144" s="71"/>
    </row>
    <row r="145" spans="5:5" x14ac:dyDescent="0.25">
      <c r="E145" s="71"/>
    </row>
    <row r="146" spans="5:5" x14ac:dyDescent="0.25">
      <c r="E146" s="71"/>
    </row>
    <row r="147" spans="5:5" x14ac:dyDescent="0.25">
      <c r="E147" s="71"/>
    </row>
    <row r="148" spans="5:5" x14ac:dyDescent="0.25">
      <c r="E148" s="71"/>
    </row>
    <row r="149" spans="5:5" x14ac:dyDescent="0.25">
      <c r="E149" s="71"/>
    </row>
    <row r="150" spans="5:5" x14ac:dyDescent="0.25">
      <c r="E150" s="71"/>
    </row>
    <row r="151" spans="5:5" x14ac:dyDescent="0.25">
      <c r="E151" s="71"/>
    </row>
    <row r="152" spans="5:5" x14ac:dyDescent="0.25">
      <c r="E152" s="71"/>
    </row>
    <row r="153" spans="5:5" x14ac:dyDescent="0.25">
      <c r="E153" s="71"/>
    </row>
    <row r="154" spans="5:5" x14ac:dyDescent="0.25">
      <c r="E154" s="71"/>
    </row>
    <row r="155" spans="5:5" x14ac:dyDescent="0.25">
      <c r="E155" s="71"/>
    </row>
    <row r="156" spans="5:5" x14ac:dyDescent="0.25">
      <c r="E156" s="71"/>
    </row>
    <row r="157" spans="5:5" x14ac:dyDescent="0.25">
      <c r="E157" s="71"/>
    </row>
    <row r="158" spans="5:5" x14ac:dyDescent="0.25">
      <c r="E158" s="71"/>
    </row>
    <row r="159" spans="5:5" x14ac:dyDescent="0.25">
      <c r="E159" s="71"/>
    </row>
    <row r="160" spans="5:5" x14ac:dyDescent="0.25">
      <c r="E160" s="71"/>
    </row>
    <row r="161" spans="5:5" x14ac:dyDescent="0.25">
      <c r="E161" s="71"/>
    </row>
    <row r="162" spans="5:5" x14ac:dyDescent="0.25">
      <c r="E162" s="71"/>
    </row>
    <row r="163" spans="5:5" x14ac:dyDescent="0.25">
      <c r="E163" s="71"/>
    </row>
    <row r="164" spans="5:5" x14ac:dyDescent="0.25">
      <c r="E164" s="71"/>
    </row>
    <row r="165" spans="5:5" x14ac:dyDescent="0.25">
      <c r="E165" s="71"/>
    </row>
    <row r="166" spans="5:5" x14ac:dyDescent="0.25">
      <c r="E166" s="71"/>
    </row>
    <row r="167" spans="5:5" x14ac:dyDescent="0.25">
      <c r="E167" s="71"/>
    </row>
    <row r="168" spans="5:5" x14ac:dyDescent="0.25">
      <c r="E168" s="71"/>
    </row>
    <row r="169" spans="5:5" x14ac:dyDescent="0.25">
      <c r="E169" s="71"/>
    </row>
    <row r="170" spans="5:5" x14ac:dyDescent="0.25">
      <c r="E170" s="71"/>
    </row>
    <row r="171" spans="5:5" x14ac:dyDescent="0.25">
      <c r="E171" s="71"/>
    </row>
    <row r="172" spans="5:5" x14ac:dyDescent="0.25">
      <c r="E172" s="71"/>
    </row>
    <row r="173" spans="5:5" x14ac:dyDescent="0.25">
      <c r="E173" s="71"/>
    </row>
    <row r="174" spans="5:5" x14ac:dyDescent="0.25">
      <c r="E174" s="71"/>
    </row>
    <row r="175" spans="5:5" x14ac:dyDescent="0.25">
      <c r="E175" s="71"/>
    </row>
    <row r="176" spans="5:5" x14ac:dyDescent="0.25">
      <c r="E176" s="71"/>
    </row>
    <row r="177" spans="5:5" x14ac:dyDescent="0.25">
      <c r="E177" s="71"/>
    </row>
    <row r="178" spans="5:5" x14ac:dyDescent="0.25">
      <c r="E178" s="71"/>
    </row>
    <row r="179" spans="5:5" x14ac:dyDescent="0.25">
      <c r="E179" s="71"/>
    </row>
    <row r="180" spans="5:5" x14ac:dyDescent="0.25">
      <c r="E180" s="71"/>
    </row>
    <row r="181" spans="5:5" x14ac:dyDescent="0.25">
      <c r="E181" s="71"/>
    </row>
    <row r="182" spans="5:5" x14ac:dyDescent="0.25">
      <c r="E182" s="71"/>
    </row>
    <row r="183" spans="5:5" x14ac:dyDescent="0.25">
      <c r="E183" s="71"/>
    </row>
    <row r="184" spans="5:5" x14ac:dyDescent="0.25">
      <c r="E184" s="71"/>
    </row>
    <row r="185" spans="5:5" x14ac:dyDescent="0.25">
      <c r="E185" s="71"/>
    </row>
    <row r="186" spans="5:5" x14ac:dyDescent="0.25">
      <c r="E186" s="71"/>
    </row>
    <row r="187" spans="5:5" x14ac:dyDescent="0.25">
      <c r="E187" s="71"/>
    </row>
    <row r="188" spans="5:5" x14ac:dyDescent="0.25">
      <c r="E188" s="71"/>
    </row>
    <row r="189" spans="5:5" x14ac:dyDescent="0.25">
      <c r="E189" s="71"/>
    </row>
    <row r="190" spans="5:5" x14ac:dyDescent="0.25">
      <c r="E190" s="71"/>
    </row>
    <row r="191" spans="5:5" x14ac:dyDescent="0.25">
      <c r="E191" s="71"/>
    </row>
    <row r="192" spans="5:5" x14ac:dyDescent="0.25">
      <c r="E192" s="71"/>
    </row>
    <row r="193" spans="5:5" x14ac:dyDescent="0.25">
      <c r="E193" s="71"/>
    </row>
    <row r="194" spans="5:5" x14ac:dyDescent="0.25">
      <c r="E194" s="71"/>
    </row>
    <row r="195" spans="5:5" x14ac:dyDescent="0.25">
      <c r="E195" s="71"/>
    </row>
    <row r="196" spans="5:5" x14ac:dyDescent="0.25">
      <c r="E196" s="71"/>
    </row>
    <row r="197" spans="5:5" x14ac:dyDescent="0.25">
      <c r="E197" s="71"/>
    </row>
    <row r="198" spans="5:5" x14ac:dyDescent="0.25">
      <c r="E198" s="71"/>
    </row>
    <row r="199" spans="5:5" x14ac:dyDescent="0.25">
      <c r="E199" s="71"/>
    </row>
    <row r="200" spans="5:5" x14ac:dyDescent="0.25">
      <c r="E200" s="71"/>
    </row>
    <row r="201" spans="5:5" x14ac:dyDescent="0.25">
      <c r="E201" s="71"/>
    </row>
    <row r="202" spans="5:5" x14ac:dyDescent="0.25">
      <c r="E202" s="71"/>
    </row>
    <row r="203" spans="5:5" x14ac:dyDescent="0.25">
      <c r="E203" s="71"/>
    </row>
    <row r="204" spans="5:5" x14ac:dyDescent="0.25">
      <c r="E204" s="71"/>
    </row>
    <row r="205" spans="5:5" x14ac:dyDescent="0.25">
      <c r="E205" s="71"/>
    </row>
    <row r="206" spans="5:5" x14ac:dyDescent="0.25">
      <c r="E206" s="71"/>
    </row>
    <row r="207" spans="5:5" x14ac:dyDescent="0.25">
      <c r="E207" s="71"/>
    </row>
    <row r="208" spans="5:5" x14ac:dyDescent="0.25">
      <c r="E208" s="71"/>
    </row>
    <row r="209" spans="5:5" x14ac:dyDescent="0.25">
      <c r="E209" s="71"/>
    </row>
    <row r="210" spans="5:5" x14ac:dyDescent="0.25">
      <c r="E210" s="71"/>
    </row>
    <row r="211" spans="5:5" x14ac:dyDescent="0.25">
      <c r="E211" s="71"/>
    </row>
    <row r="212" spans="5:5" x14ac:dyDescent="0.25">
      <c r="E212" s="71"/>
    </row>
    <row r="213" spans="5:5" x14ac:dyDescent="0.25">
      <c r="E213" s="71"/>
    </row>
    <row r="214" spans="5:5" x14ac:dyDescent="0.25">
      <c r="E214" s="71"/>
    </row>
    <row r="215" spans="5:5" x14ac:dyDescent="0.25">
      <c r="E215" s="71"/>
    </row>
    <row r="216" spans="5:5" x14ac:dyDescent="0.25">
      <c r="E216" s="71"/>
    </row>
    <row r="217" spans="5:5" x14ac:dyDescent="0.25">
      <c r="E217" s="71"/>
    </row>
    <row r="218" spans="5:5" x14ac:dyDescent="0.25">
      <c r="E218" s="71"/>
    </row>
    <row r="219" spans="5:5" x14ac:dyDescent="0.25">
      <c r="E219" s="71"/>
    </row>
    <row r="220" spans="5:5" x14ac:dyDescent="0.25">
      <c r="E220" s="71"/>
    </row>
    <row r="221" spans="5:5" x14ac:dyDescent="0.25">
      <c r="E221" s="71"/>
    </row>
    <row r="222" spans="5:5" x14ac:dyDescent="0.25">
      <c r="E222" s="71"/>
    </row>
    <row r="223" spans="5:5" x14ac:dyDescent="0.25">
      <c r="E223" s="71"/>
    </row>
    <row r="224" spans="5:5" x14ac:dyDescent="0.25">
      <c r="E224" s="71"/>
    </row>
    <row r="225" spans="5:5" x14ac:dyDescent="0.25">
      <c r="E225" s="71"/>
    </row>
    <row r="226" spans="5:5" x14ac:dyDescent="0.25">
      <c r="E226" s="71"/>
    </row>
    <row r="227" spans="5:5" x14ac:dyDescent="0.25">
      <c r="E227" s="71"/>
    </row>
    <row r="228" spans="5:5" x14ac:dyDescent="0.25">
      <c r="E228" s="71"/>
    </row>
    <row r="229" spans="5:5" x14ac:dyDescent="0.25">
      <c r="E229" s="71"/>
    </row>
    <row r="230" spans="5:5" x14ac:dyDescent="0.25">
      <c r="E230" s="71"/>
    </row>
    <row r="231" spans="5:5" x14ac:dyDescent="0.25">
      <c r="E231" s="71"/>
    </row>
    <row r="232" spans="5:5" x14ac:dyDescent="0.25">
      <c r="E232" s="71"/>
    </row>
    <row r="233" spans="5:5" x14ac:dyDescent="0.25">
      <c r="E233" s="71"/>
    </row>
    <row r="234" spans="5:5" x14ac:dyDescent="0.25">
      <c r="E234" s="71"/>
    </row>
    <row r="235" spans="5:5" x14ac:dyDescent="0.25">
      <c r="E235" s="71"/>
    </row>
    <row r="236" spans="5:5" x14ac:dyDescent="0.25">
      <c r="E236" s="71"/>
    </row>
    <row r="237" spans="5:5" x14ac:dyDescent="0.25">
      <c r="E237" s="71"/>
    </row>
    <row r="238" spans="5:5" x14ac:dyDescent="0.25">
      <c r="E238" s="71"/>
    </row>
    <row r="239" spans="5:5" x14ac:dyDescent="0.25">
      <c r="E239" s="71"/>
    </row>
    <row r="240" spans="5:5" x14ac:dyDescent="0.25">
      <c r="E240" s="71"/>
    </row>
    <row r="241" spans="5:5" x14ac:dyDescent="0.25">
      <c r="E241" s="71"/>
    </row>
    <row r="242" spans="5:5" x14ac:dyDescent="0.25">
      <c r="E242" s="71"/>
    </row>
    <row r="243" spans="5:5" x14ac:dyDescent="0.25">
      <c r="E243" s="71"/>
    </row>
    <row r="244" spans="5:5" x14ac:dyDescent="0.25">
      <c r="E244" s="71"/>
    </row>
    <row r="245" spans="5:5" x14ac:dyDescent="0.25">
      <c r="E245" s="71"/>
    </row>
    <row r="246" spans="5:5" x14ac:dyDescent="0.25">
      <c r="E246" s="71"/>
    </row>
    <row r="247" spans="5:5" x14ac:dyDescent="0.25">
      <c r="E247" s="71"/>
    </row>
    <row r="248" spans="5:5" x14ac:dyDescent="0.25">
      <c r="E248" s="71"/>
    </row>
    <row r="249" spans="5:5" x14ac:dyDescent="0.25">
      <c r="E249" s="71"/>
    </row>
    <row r="250" spans="5:5" x14ac:dyDescent="0.25">
      <c r="E250" s="71"/>
    </row>
    <row r="251" spans="5:5" x14ac:dyDescent="0.25">
      <c r="E251" s="71"/>
    </row>
    <row r="252" spans="5:5" x14ac:dyDescent="0.25">
      <c r="E252" s="71"/>
    </row>
    <row r="253" spans="5:5" x14ac:dyDescent="0.25">
      <c r="E253" s="71"/>
    </row>
    <row r="254" spans="5:5" x14ac:dyDescent="0.25">
      <c r="E254" s="71"/>
    </row>
    <row r="255" spans="5:5" x14ac:dyDescent="0.25">
      <c r="E255" s="71"/>
    </row>
    <row r="256" spans="5:5" x14ac:dyDescent="0.25">
      <c r="E256" s="71"/>
    </row>
    <row r="257" spans="5:5" x14ac:dyDescent="0.25">
      <c r="E257" s="71"/>
    </row>
    <row r="258" spans="5:5" x14ac:dyDescent="0.25">
      <c r="E258" s="71"/>
    </row>
    <row r="259" spans="5:5" x14ac:dyDescent="0.25">
      <c r="E259" s="71"/>
    </row>
    <row r="260" spans="5:5" x14ac:dyDescent="0.25">
      <c r="E260" s="71"/>
    </row>
    <row r="261" spans="5:5" x14ac:dyDescent="0.25">
      <c r="E261" s="71"/>
    </row>
    <row r="262" spans="5:5" x14ac:dyDescent="0.25">
      <c r="E262" s="71"/>
    </row>
    <row r="263" spans="5:5" x14ac:dyDescent="0.25">
      <c r="E263" s="71"/>
    </row>
    <row r="264" spans="5:5" x14ac:dyDescent="0.25">
      <c r="E264" s="71"/>
    </row>
    <row r="265" spans="5:5" x14ac:dyDescent="0.25">
      <c r="E265" s="71"/>
    </row>
    <row r="266" spans="5:5" x14ac:dyDescent="0.25">
      <c r="E266" s="71"/>
    </row>
    <row r="267" spans="5:5" x14ac:dyDescent="0.25">
      <c r="E267" s="71"/>
    </row>
    <row r="268" spans="5:5" x14ac:dyDescent="0.25">
      <c r="E268" s="71"/>
    </row>
    <row r="269" spans="5:5" x14ac:dyDescent="0.25">
      <c r="E269" s="71"/>
    </row>
    <row r="270" spans="5:5" x14ac:dyDescent="0.25">
      <c r="E270" s="71"/>
    </row>
    <row r="271" spans="5:5" x14ac:dyDescent="0.25">
      <c r="E271" s="71"/>
    </row>
    <row r="272" spans="5:5" x14ac:dyDescent="0.25">
      <c r="E272" s="71"/>
    </row>
    <row r="273" spans="5:5" x14ac:dyDescent="0.25">
      <c r="E273" s="71"/>
    </row>
    <row r="274" spans="5:5" x14ac:dyDescent="0.25">
      <c r="E274" s="71"/>
    </row>
    <row r="275" spans="5:5" x14ac:dyDescent="0.25">
      <c r="E275" s="71"/>
    </row>
    <row r="276" spans="5:5" x14ac:dyDescent="0.25">
      <c r="E276" s="71"/>
    </row>
    <row r="277" spans="5:5" x14ac:dyDescent="0.25">
      <c r="E277" s="71"/>
    </row>
    <row r="278" spans="5:5" x14ac:dyDescent="0.25">
      <c r="E278" s="71"/>
    </row>
    <row r="279" spans="5:5" x14ac:dyDescent="0.25">
      <c r="E279" s="71"/>
    </row>
    <row r="280" spans="5:5" x14ac:dyDescent="0.25">
      <c r="E280" s="71"/>
    </row>
    <row r="281" spans="5:5" x14ac:dyDescent="0.25">
      <c r="E281" s="71"/>
    </row>
    <row r="282" spans="5:5" x14ac:dyDescent="0.25">
      <c r="E282" s="71"/>
    </row>
    <row r="283" spans="5:5" x14ac:dyDescent="0.25">
      <c r="E283" s="71"/>
    </row>
    <row r="284" spans="5:5" x14ac:dyDescent="0.25">
      <c r="E284" s="71"/>
    </row>
    <row r="285" spans="5:5" x14ac:dyDescent="0.25">
      <c r="E285" s="71"/>
    </row>
    <row r="286" spans="5:5" x14ac:dyDescent="0.25">
      <c r="E286" s="71"/>
    </row>
    <row r="287" spans="5:5" x14ac:dyDescent="0.25">
      <c r="E287" s="71"/>
    </row>
    <row r="288" spans="5:5" x14ac:dyDescent="0.25">
      <c r="E288" s="71"/>
    </row>
    <row r="289" spans="5:5" x14ac:dyDescent="0.25">
      <c r="E289" s="71"/>
    </row>
    <row r="290" spans="5:5" x14ac:dyDescent="0.25">
      <c r="E290" s="71"/>
    </row>
    <row r="291" spans="5:5" x14ac:dyDescent="0.25">
      <c r="E291" s="71"/>
    </row>
    <row r="292" spans="5:5" x14ac:dyDescent="0.25">
      <c r="E292" s="71"/>
    </row>
    <row r="293" spans="5:5" x14ac:dyDescent="0.25">
      <c r="E293" s="71"/>
    </row>
    <row r="294" spans="5:5" x14ac:dyDescent="0.25">
      <c r="E294" s="71"/>
    </row>
    <row r="295" spans="5:5" x14ac:dyDescent="0.25">
      <c r="E295" s="71"/>
    </row>
    <row r="296" spans="5:5" x14ac:dyDescent="0.25">
      <c r="E296" s="71"/>
    </row>
    <row r="297" spans="5:5" x14ac:dyDescent="0.25">
      <c r="E297" s="71"/>
    </row>
    <row r="298" spans="5:5" x14ac:dyDescent="0.25">
      <c r="E298" s="71"/>
    </row>
    <row r="299" spans="5:5" x14ac:dyDescent="0.25">
      <c r="E299" s="71"/>
    </row>
    <row r="300" spans="5:5" x14ac:dyDescent="0.25">
      <c r="E300" s="71"/>
    </row>
    <row r="301" spans="5:5" x14ac:dyDescent="0.25">
      <c r="E301" s="71"/>
    </row>
    <row r="302" spans="5:5" x14ac:dyDescent="0.25">
      <c r="E302" s="71"/>
    </row>
    <row r="303" spans="5:5" x14ac:dyDescent="0.25">
      <c r="E303" s="71"/>
    </row>
    <row r="304" spans="5:5" x14ac:dyDescent="0.25">
      <c r="E304" s="71"/>
    </row>
    <row r="305" spans="5:5" x14ac:dyDescent="0.25">
      <c r="E305" s="71"/>
    </row>
    <row r="306" spans="5:5" x14ac:dyDescent="0.25">
      <c r="E306" s="71"/>
    </row>
    <row r="307" spans="5:5" x14ac:dyDescent="0.25">
      <c r="E307" s="71"/>
    </row>
    <row r="308" spans="5:5" x14ac:dyDescent="0.25">
      <c r="E308" s="71"/>
    </row>
    <row r="309" spans="5:5" x14ac:dyDescent="0.25">
      <c r="E309" s="71"/>
    </row>
    <row r="310" spans="5:5" x14ac:dyDescent="0.25">
      <c r="E310" s="71"/>
    </row>
    <row r="311" spans="5:5" x14ac:dyDescent="0.25">
      <c r="E311" s="71"/>
    </row>
    <row r="312" spans="5:5" x14ac:dyDescent="0.25">
      <c r="E312" s="71"/>
    </row>
    <row r="313" spans="5:5" x14ac:dyDescent="0.25">
      <c r="E313" s="71"/>
    </row>
    <row r="314" spans="5:5" x14ac:dyDescent="0.25">
      <c r="E314" s="71"/>
    </row>
    <row r="315" spans="5:5" x14ac:dyDescent="0.25">
      <c r="E315" s="71"/>
    </row>
    <row r="316" spans="5:5" x14ac:dyDescent="0.25">
      <c r="E316" s="71"/>
    </row>
    <row r="317" spans="5:5" x14ac:dyDescent="0.25">
      <c r="E317" s="71"/>
    </row>
    <row r="318" spans="5:5" x14ac:dyDescent="0.25">
      <c r="E318" s="71"/>
    </row>
    <row r="319" spans="5:5" x14ac:dyDescent="0.25">
      <c r="E319" s="71"/>
    </row>
    <row r="320" spans="5:5" x14ac:dyDescent="0.25">
      <c r="E320" s="71"/>
    </row>
    <row r="321" spans="5:5" x14ac:dyDescent="0.25">
      <c r="E321" s="71"/>
    </row>
    <row r="322" spans="5:5" x14ac:dyDescent="0.25">
      <c r="E322" s="71"/>
    </row>
    <row r="323" spans="5:5" x14ac:dyDescent="0.25">
      <c r="E323" s="71"/>
    </row>
    <row r="324" spans="5:5" x14ac:dyDescent="0.25">
      <c r="E324" s="71"/>
    </row>
    <row r="325" spans="5:5" x14ac:dyDescent="0.25">
      <c r="E325" s="71"/>
    </row>
    <row r="326" spans="5:5" x14ac:dyDescent="0.25">
      <c r="E326" s="71"/>
    </row>
    <row r="327" spans="5:5" x14ac:dyDescent="0.25">
      <c r="E327" s="71"/>
    </row>
    <row r="328" spans="5:5" x14ac:dyDescent="0.25">
      <c r="E328" s="71"/>
    </row>
    <row r="329" spans="5:5" x14ac:dyDescent="0.25">
      <c r="E329" s="71"/>
    </row>
    <row r="330" spans="5:5" x14ac:dyDescent="0.25">
      <c r="E330" s="71"/>
    </row>
    <row r="331" spans="5:5" x14ac:dyDescent="0.25">
      <c r="E331" s="71"/>
    </row>
    <row r="332" spans="5:5" x14ac:dyDescent="0.25">
      <c r="E332" s="71"/>
    </row>
    <row r="333" spans="5:5" x14ac:dyDescent="0.25">
      <c r="E333" s="71"/>
    </row>
    <row r="334" spans="5:5" x14ac:dyDescent="0.25">
      <c r="E334" s="71"/>
    </row>
    <row r="335" spans="5:5" x14ac:dyDescent="0.25">
      <c r="E335" s="71"/>
    </row>
    <row r="336" spans="5:5" x14ac:dyDescent="0.25">
      <c r="E336" s="71"/>
    </row>
    <row r="337" spans="5:5" x14ac:dyDescent="0.25">
      <c r="E337" s="71"/>
    </row>
    <row r="338" spans="5:5" x14ac:dyDescent="0.25">
      <c r="E338" s="71"/>
    </row>
    <row r="339" spans="5:5" x14ac:dyDescent="0.25">
      <c r="E339" s="71"/>
    </row>
    <row r="340" spans="5:5" x14ac:dyDescent="0.25">
      <c r="E340" s="71"/>
    </row>
    <row r="341" spans="5:5" x14ac:dyDescent="0.25">
      <c r="E341" s="71"/>
    </row>
    <row r="342" spans="5:5" x14ac:dyDescent="0.25">
      <c r="E342" s="71"/>
    </row>
    <row r="343" spans="5:5" x14ac:dyDescent="0.25">
      <c r="E343" s="71"/>
    </row>
    <row r="344" spans="5:5" x14ac:dyDescent="0.25">
      <c r="E344" s="71"/>
    </row>
    <row r="345" spans="5:5" x14ac:dyDescent="0.25">
      <c r="E345" s="71"/>
    </row>
    <row r="346" spans="5:5" x14ac:dyDescent="0.25">
      <c r="E346" s="71"/>
    </row>
    <row r="347" spans="5:5" x14ac:dyDescent="0.25">
      <c r="E347" s="71"/>
    </row>
    <row r="348" spans="5:5" x14ac:dyDescent="0.25">
      <c r="E348" s="71"/>
    </row>
    <row r="349" spans="5:5" x14ac:dyDescent="0.25">
      <c r="E349" s="71"/>
    </row>
    <row r="350" spans="5:5" x14ac:dyDescent="0.25">
      <c r="E350" s="71"/>
    </row>
    <row r="351" spans="5:5" x14ac:dyDescent="0.25">
      <c r="E351" s="71"/>
    </row>
    <row r="352" spans="5:5" x14ac:dyDescent="0.25">
      <c r="E352" s="71"/>
    </row>
    <row r="353" spans="5:5" x14ac:dyDescent="0.25">
      <c r="E353" s="71"/>
    </row>
    <row r="354" spans="5:5" x14ac:dyDescent="0.25">
      <c r="E354" s="71"/>
    </row>
    <row r="355" spans="5:5" x14ac:dyDescent="0.25">
      <c r="E355" s="71"/>
    </row>
    <row r="356" spans="5:5" x14ac:dyDescent="0.25">
      <c r="E356" s="71"/>
    </row>
    <row r="357" spans="5:5" x14ac:dyDescent="0.25">
      <c r="E357" s="71"/>
    </row>
    <row r="358" spans="5:5" x14ac:dyDescent="0.25">
      <c r="E358" s="71"/>
    </row>
    <row r="359" spans="5:5" x14ac:dyDescent="0.25">
      <c r="E359" s="71"/>
    </row>
    <row r="360" spans="5:5" x14ac:dyDescent="0.25">
      <c r="E360" s="71"/>
    </row>
    <row r="361" spans="5:5" x14ac:dyDescent="0.25">
      <c r="E361" s="71"/>
    </row>
    <row r="362" spans="5:5" x14ac:dyDescent="0.25">
      <c r="E362" s="71"/>
    </row>
    <row r="363" spans="5:5" x14ac:dyDescent="0.25">
      <c r="E363" s="71"/>
    </row>
    <row r="364" spans="5:5" x14ac:dyDescent="0.25">
      <c r="E364" s="71"/>
    </row>
    <row r="365" spans="5:5" x14ac:dyDescent="0.25">
      <c r="E365" s="71"/>
    </row>
    <row r="366" spans="5:5" x14ac:dyDescent="0.25">
      <c r="E366" s="71"/>
    </row>
    <row r="367" spans="5:5" x14ac:dyDescent="0.25">
      <c r="E367" s="71"/>
    </row>
    <row r="368" spans="5:5" x14ac:dyDescent="0.25">
      <c r="E368" s="71"/>
    </row>
    <row r="369" spans="5:5" x14ac:dyDescent="0.25">
      <c r="E369" s="71"/>
    </row>
    <row r="370" spans="5:5" x14ac:dyDescent="0.25">
      <c r="E370" s="71"/>
    </row>
    <row r="371" spans="5:5" x14ac:dyDescent="0.25">
      <c r="E371" s="71"/>
    </row>
    <row r="372" spans="5:5" x14ac:dyDescent="0.25">
      <c r="E372" s="71"/>
    </row>
    <row r="373" spans="5:5" x14ac:dyDescent="0.25">
      <c r="E373" s="71"/>
    </row>
    <row r="374" spans="5:5" x14ac:dyDescent="0.25">
      <c r="E374" s="71"/>
    </row>
    <row r="375" spans="5:5" x14ac:dyDescent="0.25">
      <c r="E375" s="71"/>
    </row>
    <row r="376" spans="5:5" x14ac:dyDescent="0.25">
      <c r="E376" s="71"/>
    </row>
    <row r="377" spans="5:5" x14ac:dyDescent="0.25">
      <c r="E377" s="71"/>
    </row>
    <row r="378" spans="5:5" x14ac:dyDescent="0.25">
      <c r="E378" s="71"/>
    </row>
    <row r="379" spans="5:5" x14ac:dyDescent="0.25">
      <c r="E379" s="71"/>
    </row>
    <row r="380" spans="5:5" x14ac:dyDescent="0.25">
      <c r="E380" s="71"/>
    </row>
    <row r="381" spans="5:5" x14ac:dyDescent="0.25">
      <c r="E381" s="71"/>
    </row>
    <row r="382" spans="5:5" x14ac:dyDescent="0.25">
      <c r="E382" s="71"/>
    </row>
    <row r="383" spans="5:5" x14ac:dyDescent="0.25">
      <c r="E383" s="71"/>
    </row>
    <row r="384" spans="5:5" x14ac:dyDescent="0.25">
      <c r="E384" s="71"/>
    </row>
    <row r="385" spans="5:5" x14ac:dyDescent="0.25">
      <c r="E385" s="71"/>
    </row>
    <row r="386" spans="5:5" x14ac:dyDescent="0.25">
      <c r="E386" s="71"/>
    </row>
    <row r="387" spans="5:5" x14ac:dyDescent="0.25">
      <c r="E387" s="71"/>
    </row>
    <row r="388" spans="5:5" x14ac:dyDescent="0.25">
      <c r="E388" s="71"/>
    </row>
    <row r="389" spans="5:5" x14ac:dyDescent="0.25">
      <c r="E389" s="71"/>
    </row>
    <row r="390" spans="5:5" x14ac:dyDescent="0.25">
      <c r="E390" s="71"/>
    </row>
    <row r="391" spans="5:5" x14ac:dyDescent="0.25">
      <c r="E391" s="71"/>
    </row>
    <row r="392" spans="5:5" x14ac:dyDescent="0.25">
      <c r="E392" s="71"/>
    </row>
    <row r="393" spans="5:5" x14ac:dyDescent="0.25">
      <c r="E393" s="71"/>
    </row>
    <row r="394" spans="5:5" x14ac:dyDescent="0.25">
      <c r="E394" s="71"/>
    </row>
    <row r="395" spans="5:5" x14ac:dyDescent="0.25">
      <c r="E395" s="71"/>
    </row>
    <row r="396" spans="5:5" x14ac:dyDescent="0.25">
      <c r="E396" s="71"/>
    </row>
    <row r="397" spans="5:5" x14ac:dyDescent="0.25">
      <c r="E397" s="71"/>
    </row>
    <row r="398" spans="5:5" x14ac:dyDescent="0.25">
      <c r="E398" s="71"/>
    </row>
    <row r="399" spans="5:5" x14ac:dyDescent="0.25">
      <c r="E399" s="71"/>
    </row>
    <row r="400" spans="5:5" x14ac:dyDescent="0.25">
      <c r="E400" s="71"/>
    </row>
    <row r="401" spans="5:5" x14ac:dyDescent="0.25">
      <c r="E401" s="71"/>
    </row>
    <row r="402" spans="5:5" x14ac:dyDescent="0.25">
      <c r="E402" s="71"/>
    </row>
    <row r="403" spans="5:5" x14ac:dyDescent="0.25">
      <c r="E403" s="71"/>
    </row>
    <row r="404" spans="5:5" x14ac:dyDescent="0.25">
      <c r="E404" s="71"/>
    </row>
    <row r="405" spans="5:5" x14ac:dyDescent="0.25">
      <c r="E405" s="71"/>
    </row>
    <row r="406" spans="5:5" x14ac:dyDescent="0.25">
      <c r="E406" s="71"/>
    </row>
    <row r="407" spans="5:5" x14ac:dyDescent="0.25">
      <c r="E407" s="71"/>
    </row>
    <row r="408" spans="5:5" x14ac:dyDescent="0.25">
      <c r="E408" s="71"/>
    </row>
    <row r="409" spans="5:5" x14ac:dyDescent="0.25">
      <c r="E409" s="71"/>
    </row>
    <row r="410" spans="5:5" x14ac:dyDescent="0.25">
      <c r="E410" s="71"/>
    </row>
    <row r="411" spans="5:5" x14ac:dyDescent="0.25">
      <c r="E411" s="71"/>
    </row>
    <row r="412" spans="5:5" x14ac:dyDescent="0.25">
      <c r="E412" s="71"/>
    </row>
    <row r="413" spans="5:5" x14ac:dyDescent="0.25">
      <c r="E413" s="71"/>
    </row>
    <row r="414" spans="5:5" x14ac:dyDescent="0.25">
      <c r="E414" s="71"/>
    </row>
    <row r="415" spans="5:5" x14ac:dyDescent="0.25">
      <c r="E415" s="71"/>
    </row>
    <row r="416" spans="5:5" x14ac:dyDescent="0.25">
      <c r="E416" s="71"/>
    </row>
    <row r="417" spans="5:5" x14ac:dyDescent="0.25">
      <c r="E417" s="71"/>
    </row>
    <row r="418" spans="5:5" x14ac:dyDescent="0.25">
      <c r="E418" s="71"/>
    </row>
    <row r="419" spans="5:5" x14ac:dyDescent="0.25">
      <c r="E419" s="71"/>
    </row>
    <row r="420" spans="5:5" x14ac:dyDescent="0.25">
      <c r="E420" s="71"/>
    </row>
    <row r="421" spans="5:5" x14ac:dyDescent="0.25">
      <c r="E421" s="71"/>
    </row>
    <row r="422" spans="5:5" x14ac:dyDescent="0.25">
      <c r="E422" s="71"/>
    </row>
    <row r="423" spans="5:5" x14ac:dyDescent="0.25">
      <c r="E423" s="71"/>
    </row>
    <row r="424" spans="5:5" x14ac:dyDescent="0.25">
      <c r="E424" s="71"/>
    </row>
    <row r="425" spans="5:5" x14ac:dyDescent="0.25">
      <c r="E425" s="71"/>
    </row>
    <row r="426" spans="5:5" x14ac:dyDescent="0.25">
      <c r="E426" s="71"/>
    </row>
    <row r="427" spans="5:5" x14ac:dyDescent="0.25">
      <c r="E427" s="71"/>
    </row>
    <row r="428" spans="5:5" x14ac:dyDescent="0.25">
      <c r="E428" s="71"/>
    </row>
    <row r="429" spans="5:5" x14ac:dyDescent="0.25">
      <c r="E429" s="71"/>
    </row>
    <row r="430" spans="5:5" x14ac:dyDescent="0.25">
      <c r="E430" s="71"/>
    </row>
    <row r="431" spans="5:5" x14ac:dyDescent="0.25">
      <c r="E431" s="71"/>
    </row>
    <row r="432" spans="5:5" x14ac:dyDescent="0.25">
      <c r="E432" s="71"/>
    </row>
    <row r="433" spans="5:5" x14ac:dyDescent="0.25">
      <c r="E433" s="71"/>
    </row>
    <row r="434" spans="5:5" x14ac:dyDescent="0.25">
      <c r="E434" s="71"/>
    </row>
    <row r="435" spans="5:5" x14ac:dyDescent="0.25">
      <c r="E435" s="71"/>
    </row>
    <row r="436" spans="5:5" x14ac:dyDescent="0.25">
      <c r="E436" s="71"/>
    </row>
    <row r="437" spans="5:5" x14ac:dyDescent="0.25">
      <c r="E437" s="71"/>
    </row>
    <row r="438" spans="5:5" x14ac:dyDescent="0.25">
      <c r="E438" s="71"/>
    </row>
    <row r="439" spans="5:5" x14ac:dyDescent="0.25">
      <c r="E439" s="71"/>
    </row>
    <row r="440" spans="5:5" x14ac:dyDescent="0.25">
      <c r="E440" s="71"/>
    </row>
    <row r="441" spans="5:5" x14ac:dyDescent="0.25">
      <c r="E441" s="71"/>
    </row>
    <row r="442" spans="5:5" x14ac:dyDescent="0.25">
      <c r="E442" s="71"/>
    </row>
    <row r="443" spans="5:5" x14ac:dyDescent="0.25">
      <c r="E443" s="71"/>
    </row>
    <row r="444" spans="5:5" x14ac:dyDescent="0.25">
      <c r="E444" s="71"/>
    </row>
    <row r="445" spans="5:5" x14ac:dyDescent="0.25">
      <c r="E445" s="71"/>
    </row>
    <row r="446" spans="5:5" x14ac:dyDescent="0.25">
      <c r="E446" s="71"/>
    </row>
    <row r="447" spans="5:5" x14ac:dyDescent="0.25">
      <c r="E447" s="71"/>
    </row>
    <row r="448" spans="5:5" x14ac:dyDescent="0.25">
      <c r="E448" s="71"/>
    </row>
    <row r="449" spans="5:5" x14ac:dyDescent="0.25">
      <c r="E449" s="71"/>
    </row>
    <row r="450" spans="5:5" x14ac:dyDescent="0.25">
      <c r="E450" s="71"/>
    </row>
    <row r="451" spans="5:5" x14ac:dyDescent="0.25">
      <c r="E451" s="71"/>
    </row>
    <row r="452" spans="5:5" x14ac:dyDescent="0.25">
      <c r="E452" s="71"/>
    </row>
    <row r="453" spans="5:5" x14ac:dyDescent="0.25">
      <c r="E453" s="71"/>
    </row>
    <row r="454" spans="5:5" x14ac:dyDescent="0.25">
      <c r="E454" s="71"/>
    </row>
    <row r="455" spans="5:5" x14ac:dyDescent="0.25">
      <c r="E455" s="71"/>
    </row>
    <row r="456" spans="5:5" x14ac:dyDescent="0.25">
      <c r="E456" s="71"/>
    </row>
    <row r="457" spans="5:5" x14ac:dyDescent="0.25">
      <c r="E457" s="71"/>
    </row>
    <row r="458" spans="5:5" x14ac:dyDescent="0.25">
      <c r="E458" s="71"/>
    </row>
    <row r="459" spans="5:5" x14ac:dyDescent="0.25">
      <c r="E459" s="71"/>
    </row>
    <row r="460" spans="5:5" x14ac:dyDescent="0.25">
      <c r="E460" s="71"/>
    </row>
    <row r="461" spans="5:5" x14ac:dyDescent="0.25">
      <c r="E461" s="71"/>
    </row>
    <row r="462" spans="5:5" x14ac:dyDescent="0.25">
      <c r="E462" s="71"/>
    </row>
    <row r="463" spans="5:5" x14ac:dyDescent="0.25">
      <c r="E463" s="71"/>
    </row>
    <row r="464" spans="5:5" x14ac:dyDescent="0.25">
      <c r="E464" s="71"/>
    </row>
    <row r="465" spans="5:5" x14ac:dyDescent="0.25">
      <c r="E465" s="71"/>
    </row>
    <row r="466" spans="5:5" x14ac:dyDescent="0.25">
      <c r="E466" s="71"/>
    </row>
    <row r="467" spans="5:5" x14ac:dyDescent="0.25">
      <c r="E467" s="71"/>
    </row>
    <row r="468" spans="5:5" x14ac:dyDescent="0.25">
      <c r="E468" s="71"/>
    </row>
    <row r="469" spans="5:5" x14ac:dyDescent="0.25">
      <c r="E469" s="71"/>
    </row>
    <row r="470" spans="5:5" x14ac:dyDescent="0.25">
      <c r="E470" s="71"/>
    </row>
    <row r="471" spans="5:5" x14ac:dyDescent="0.25">
      <c r="E471" s="71"/>
    </row>
    <row r="472" spans="5:5" x14ac:dyDescent="0.25">
      <c r="E472" s="71"/>
    </row>
    <row r="473" spans="5:5" x14ac:dyDescent="0.25">
      <c r="E473" s="71"/>
    </row>
    <row r="474" spans="5:5" x14ac:dyDescent="0.25">
      <c r="E474" s="71"/>
    </row>
    <row r="475" spans="5:5" x14ac:dyDescent="0.25">
      <c r="E475" s="71"/>
    </row>
    <row r="476" spans="5:5" x14ac:dyDescent="0.25">
      <c r="E476" s="71"/>
    </row>
    <row r="477" spans="5:5" x14ac:dyDescent="0.25">
      <c r="E477" s="71"/>
    </row>
    <row r="478" spans="5:5" x14ac:dyDescent="0.25">
      <c r="E478" s="71"/>
    </row>
    <row r="479" spans="5:5" x14ac:dyDescent="0.25">
      <c r="E479" s="71"/>
    </row>
    <row r="480" spans="5:5" x14ac:dyDescent="0.25">
      <c r="E480" s="71"/>
    </row>
    <row r="481" spans="5:5" x14ac:dyDescent="0.25">
      <c r="E481" s="71"/>
    </row>
    <row r="482" spans="5:5" x14ac:dyDescent="0.25">
      <c r="E482" s="71"/>
    </row>
    <row r="483" spans="5:5" x14ac:dyDescent="0.25">
      <c r="E483" s="71"/>
    </row>
    <row r="484" spans="5:5" x14ac:dyDescent="0.25">
      <c r="E484" s="71"/>
    </row>
    <row r="485" spans="5:5" x14ac:dyDescent="0.25">
      <c r="E485" s="71"/>
    </row>
    <row r="486" spans="5:5" x14ac:dyDescent="0.25">
      <c r="E486" s="71"/>
    </row>
    <row r="487" spans="5:5" x14ac:dyDescent="0.25">
      <c r="E487" s="71"/>
    </row>
    <row r="488" spans="5:5" x14ac:dyDescent="0.25">
      <c r="E488" s="71"/>
    </row>
    <row r="489" spans="5:5" x14ac:dyDescent="0.25">
      <c r="E489" s="71"/>
    </row>
    <row r="490" spans="5:5" x14ac:dyDescent="0.25">
      <c r="E490" s="71"/>
    </row>
    <row r="491" spans="5:5" x14ac:dyDescent="0.25">
      <c r="E491" s="71"/>
    </row>
    <row r="492" spans="5:5" x14ac:dyDescent="0.25">
      <c r="E492" s="71"/>
    </row>
    <row r="493" spans="5:5" x14ac:dyDescent="0.25">
      <c r="E493" s="71"/>
    </row>
    <row r="494" spans="5:5" x14ac:dyDescent="0.25">
      <c r="E494" s="71"/>
    </row>
    <row r="495" spans="5:5" x14ac:dyDescent="0.25">
      <c r="E495" s="71"/>
    </row>
    <row r="496" spans="5:5" x14ac:dyDescent="0.25">
      <c r="E496" s="71"/>
    </row>
    <row r="497" spans="5:5" x14ac:dyDescent="0.25">
      <c r="E497" s="71"/>
    </row>
    <row r="498" spans="5:5" x14ac:dyDescent="0.25">
      <c r="E498" s="71"/>
    </row>
    <row r="499" spans="5:5" x14ac:dyDescent="0.25">
      <c r="E499" s="71"/>
    </row>
    <row r="500" spans="5:5" x14ac:dyDescent="0.25">
      <c r="E500" s="71"/>
    </row>
    <row r="501" spans="5:5" x14ac:dyDescent="0.25">
      <c r="E501" s="71"/>
    </row>
    <row r="502" spans="5:5" x14ac:dyDescent="0.25">
      <c r="E502" s="71"/>
    </row>
    <row r="503" spans="5:5" x14ac:dyDescent="0.25">
      <c r="E503" s="71"/>
    </row>
    <row r="504" spans="5:5" x14ac:dyDescent="0.25">
      <c r="E504" s="71"/>
    </row>
    <row r="505" spans="5:5" x14ac:dyDescent="0.25">
      <c r="E505" s="71"/>
    </row>
    <row r="506" spans="5:5" x14ac:dyDescent="0.25">
      <c r="E506" s="71"/>
    </row>
    <row r="507" spans="5:5" x14ac:dyDescent="0.25">
      <c r="E507" s="71"/>
    </row>
    <row r="508" spans="5:5" x14ac:dyDescent="0.25">
      <c r="E508" s="71"/>
    </row>
    <row r="509" spans="5:5" x14ac:dyDescent="0.25">
      <c r="E509" s="71"/>
    </row>
    <row r="510" spans="5:5" x14ac:dyDescent="0.25">
      <c r="E510" s="71"/>
    </row>
    <row r="511" spans="5:5" x14ac:dyDescent="0.25">
      <c r="E511" s="71"/>
    </row>
    <row r="512" spans="5:5" x14ac:dyDescent="0.25">
      <c r="E512" s="71"/>
    </row>
    <row r="513" spans="5:5" x14ac:dyDescent="0.25">
      <c r="E513" s="71"/>
    </row>
    <row r="514" spans="5:5" x14ac:dyDescent="0.25">
      <c r="E514" s="71"/>
    </row>
    <row r="515" spans="5:5" x14ac:dyDescent="0.25">
      <c r="E515" s="71"/>
    </row>
    <row r="516" spans="5:5" x14ac:dyDescent="0.25">
      <c r="E516" s="71"/>
    </row>
    <row r="517" spans="5:5" x14ac:dyDescent="0.25">
      <c r="E517" s="71"/>
    </row>
    <row r="518" spans="5:5" x14ac:dyDescent="0.25">
      <c r="E518" s="71"/>
    </row>
    <row r="519" spans="5:5" x14ac:dyDescent="0.25">
      <c r="E519" s="71"/>
    </row>
    <row r="520" spans="5:5" x14ac:dyDescent="0.25">
      <c r="E520" s="71"/>
    </row>
    <row r="521" spans="5:5" x14ac:dyDescent="0.25">
      <c r="E521" s="71"/>
    </row>
    <row r="522" spans="5:5" x14ac:dyDescent="0.25">
      <c r="E522" s="71"/>
    </row>
    <row r="523" spans="5:5" x14ac:dyDescent="0.25">
      <c r="E523" s="71"/>
    </row>
    <row r="524" spans="5:5" x14ac:dyDescent="0.25">
      <c r="E524" s="71"/>
    </row>
    <row r="525" spans="5:5" x14ac:dyDescent="0.25">
      <c r="E525" s="71"/>
    </row>
    <row r="526" spans="5:5" x14ac:dyDescent="0.25">
      <c r="E526" s="71"/>
    </row>
    <row r="527" spans="5:5" x14ac:dyDescent="0.25">
      <c r="E527" s="71"/>
    </row>
    <row r="528" spans="5:5" x14ac:dyDescent="0.25">
      <c r="E528" s="71"/>
    </row>
    <row r="529" spans="5:5" x14ac:dyDescent="0.25">
      <c r="E529" s="71"/>
    </row>
    <row r="530" spans="5:5" x14ac:dyDescent="0.25">
      <c r="E530" s="71"/>
    </row>
    <row r="531" spans="5:5" x14ac:dyDescent="0.25">
      <c r="E531" s="71"/>
    </row>
    <row r="532" spans="5:5" x14ac:dyDescent="0.25">
      <c r="E532" s="71"/>
    </row>
    <row r="533" spans="5:5" x14ac:dyDescent="0.25">
      <c r="E533" s="71"/>
    </row>
    <row r="534" spans="5:5" x14ac:dyDescent="0.25">
      <c r="E534" s="71"/>
    </row>
    <row r="535" spans="5:5" x14ac:dyDescent="0.25">
      <c r="E535" s="71"/>
    </row>
    <row r="536" spans="5:5" x14ac:dyDescent="0.25">
      <c r="E536" s="71"/>
    </row>
    <row r="537" spans="5:5" x14ac:dyDescent="0.25">
      <c r="E537" s="71"/>
    </row>
    <row r="538" spans="5:5" x14ac:dyDescent="0.25">
      <c r="E538" s="71"/>
    </row>
    <row r="539" spans="5:5" x14ac:dyDescent="0.25">
      <c r="E539" s="71"/>
    </row>
    <row r="540" spans="5:5" x14ac:dyDescent="0.25">
      <c r="E540" s="71"/>
    </row>
    <row r="541" spans="5:5" x14ac:dyDescent="0.25">
      <c r="E541" s="71"/>
    </row>
    <row r="542" spans="5:5" x14ac:dyDescent="0.25">
      <c r="E542" s="71"/>
    </row>
    <row r="543" spans="5:5" x14ac:dyDescent="0.25">
      <c r="E543" s="71"/>
    </row>
    <row r="544" spans="5:5" x14ac:dyDescent="0.25">
      <c r="E544" s="71"/>
    </row>
    <row r="545" spans="5:5" x14ac:dyDescent="0.25">
      <c r="E545" s="71"/>
    </row>
    <row r="546" spans="5:5" x14ac:dyDescent="0.25">
      <c r="E546" s="71"/>
    </row>
    <row r="547" spans="5:5" x14ac:dyDescent="0.25">
      <c r="E547" s="71"/>
    </row>
    <row r="548" spans="5:5" x14ac:dyDescent="0.25">
      <c r="E548" s="71"/>
    </row>
    <row r="549" spans="5:5" x14ac:dyDescent="0.25">
      <c r="E549" s="71"/>
    </row>
    <row r="550" spans="5:5" x14ac:dyDescent="0.25">
      <c r="E550" s="71"/>
    </row>
    <row r="551" spans="5:5" x14ac:dyDescent="0.25">
      <c r="E551" s="71"/>
    </row>
    <row r="552" spans="5:5" x14ac:dyDescent="0.25">
      <c r="E552" s="71"/>
    </row>
    <row r="553" spans="5:5" x14ac:dyDescent="0.25">
      <c r="E553" s="71"/>
    </row>
    <row r="554" spans="5:5" x14ac:dyDescent="0.25">
      <c r="E554" s="71"/>
    </row>
    <row r="555" spans="5:5" x14ac:dyDescent="0.25">
      <c r="E555" s="71"/>
    </row>
    <row r="556" spans="5:5" x14ac:dyDescent="0.25">
      <c r="E556" s="71"/>
    </row>
    <row r="557" spans="5:5" x14ac:dyDescent="0.25">
      <c r="E557" s="71"/>
    </row>
    <row r="558" spans="5:5" x14ac:dyDescent="0.25">
      <c r="E558" s="71"/>
    </row>
    <row r="559" spans="5:5" x14ac:dyDescent="0.25">
      <c r="E559" s="71"/>
    </row>
    <row r="560" spans="5:5" x14ac:dyDescent="0.25">
      <c r="E560" s="71"/>
    </row>
    <row r="561" spans="5:5" x14ac:dyDescent="0.25">
      <c r="E561" s="71"/>
    </row>
    <row r="562" spans="5:5" x14ac:dyDescent="0.25">
      <c r="E562" s="71"/>
    </row>
    <row r="563" spans="5:5" x14ac:dyDescent="0.25">
      <c r="E563" s="71"/>
    </row>
    <row r="564" spans="5:5" x14ac:dyDescent="0.25">
      <c r="E564" s="71"/>
    </row>
    <row r="565" spans="5:5" x14ac:dyDescent="0.25">
      <c r="E565" s="71"/>
    </row>
    <row r="566" spans="5:5" x14ac:dyDescent="0.25">
      <c r="E566" s="71"/>
    </row>
    <row r="567" spans="5:5" x14ac:dyDescent="0.25">
      <c r="E567" s="71"/>
    </row>
    <row r="568" spans="5:5" x14ac:dyDescent="0.25">
      <c r="E568" s="71"/>
    </row>
    <row r="569" spans="5:5" x14ac:dyDescent="0.25">
      <c r="E569" s="71"/>
    </row>
    <row r="570" spans="5:5" x14ac:dyDescent="0.25">
      <c r="E570" s="71"/>
    </row>
    <row r="571" spans="5:5" x14ac:dyDescent="0.25">
      <c r="E571" s="71"/>
    </row>
    <row r="572" spans="5:5" x14ac:dyDescent="0.25">
      <c r="E572" s="71"/>
    </row>
    <row r="573" spans="5:5" x14ac:dyDescent="0.25">
      <c r="E573" s="71"/>
    </row>
    <row r="574" spans="5:5" x14ac:dyDescent="0.25">
      <c r="E574" s="71"/>
    </row>
    <row r="575" spans="5:5" x14ac:dyDescent="0.25">
      <c r="E575" s="71"/>
    </row>
    <row r="576" spans="5:5" x14ac:dyDescent="0.25">
      <c r="E576" s="71"/>
    </row>
    <row r="577" spans="5:5" x14ac:dyDescent="0.25">
      <c r="E577" s="71"/>
    </row>
    <row r="578" spans="5:5" x14ac:dyDescent="0.25">
      <c r="E578" s="71"/>
    </row>
    <row r="579" spans="5:5" x14ac:dyDescent="0.25">
      <c r="E579" s="71"/>
    </row>
    <row r="580" spans="5:5" x14ac:dyDescent="0.25">
      <c r="E580" s="71"/>
    </row>
    <row r="581" spans="5:5" x14ac:dyDescent="0.25">
      <c r="E581" s="71"/>
    </row>
    <row r="582" spans="5:5" x14ac:dyDescent="0.25">
      <c r="E582" s="71"/>
    </row>
    <row r="583" spans="5:5" x14ac:dyDescent="0.25">
      <c r="E583" s="71"/>
    </row>
    <row r="584" spans="5:5" x14ac:dyDescent="0.25">
      <c r="E584" s="71"/>
    </row>
    <row r="585" spans="5:5" x14ac:dyDescent="0.25">
      <c r="E585" s="71"/>
    </row>
    <row r="586" spans="5:5" x14ac:dyDescent="0.25">
      <c r="E586" s="71"/>
    </row>
    <row r="587" spans="5:5" x14ac:dyDescent="0.25">
      <c r="E587" s="71"/>
    </row>
    <row r="588" spans="5:5" x14ac:dyDescent="0.25">
      <c r="E588" s="71"/>
    </row>
    <row r="589" spans="5:5" x14ac:dyDescent="0.25">
      <c r="E589" s="71"/>
    </row>
    <row r="590" spans="5:5" x14ac:dyDescent="0.25">
      <c r="E590" s="71"/>
    </row>
    <row r="591" spans="5:5" x14ac:dyDescent="0.25">
      <c r="E591" s="71"/>
    </row>
    <row r="592" spans="5:5" x14ac:dyDescent="0.25">
      <c r="E592" s="71"/>
    </row>
    <row r="593" spans="5:5" x14ac:dyDescent="0.25">
      <c r="E593" s="71"/>
    </row>
    <row r="594" spans="5:5" x14ac:dyDescent="0.25">
      <c r="E594" s="71"/>
    </row>
    <row r="595" spans="5:5" x14ac:dyDescent="0.25">
      <c r="E595" s="71"/>
    </row>
    <row r="596" spans="5:5" x14ac:dyDescent="0.25">
      <c r="E596" s="71"/>
    </row>
    <row r="597" spans="5:5" x14ac:dyDescent="0.25">
      <c r="E597" s="71"/>
    </row>
    <row r="598" spans="5:5" x14ac:dyDescent="0.25">
      <c r="E598" s="71"/>
    </row>
    <row r="599" spans="5:5" x14ac:dyDescent="0.25">
      <c r="E599" s="71"/>
    </row>
    <row r="600" spans="5:5" x14ac:dyDescent="0.25">
      <c r="E600" s="71"/>
    </row>
    <row r="601" spans="5:5" x14ac:dyDescent="0.25">
      <c r="E601" s="71"/>
    </row>
    <row r="602" spans="5:5" x14ac:dyDescent="0.25">
      <c r="E602" s="71"/>
    </row>
    <row r="603" spans="5:5" x14ac:dyDescent="0.25">
      <c r="E603" s="71"/>
    </row>
    <row r="604" spans="5:5" x14ac:dyDescent="0.25">
      <c r="E604" s="71"/>
    </row>
    <row r="605" spans="5:5" x14ac:dyDescent="0.25">
      <c r="E605" s="71"/>
    </row>
    <row r="606" spans="5:5" x14ac:dyDescent="0.25">
      <c r="E606" s="71"/>
    </row>
    <row r="607" spans="5:5" x14ac:dyDescent="0.25">
      <c r="E607" s="71"/>
    </row>
    <row r="608" spans="5:5" x14ac:dyDescent="0.25">
      <c r="E608" s="71"/>
    </row>
    <row r="609" spans="5:5" x14ac:dyDescent="0.25">
      <c r="E609" s="71"/>
    </row>
    <row r="610" spans="5:5" x14ac:dyDescent="0.25">
      <c r="E610" s="71"/>
    </row>
    <row r="611" spans="5:5" x14ac:dyDescent="0.25">
      <c r="E611" s="71"/>
    </row>
    <row r="612" spans="5:5" x14ac:dyDescent="0.25">
      <c r="E612" s="71"/>
    </row>
    <row r="613" spans="5:5" x14ac:dyDescent="0.25">
      <c r="E613" s="71"/>
    </row>
    <row r="614" spans="5:5" x14ac:dyDescent="0.25">
      <c r="E614" s="71"/>
    </row>
    <row r="615" spans="5:5" x14ac:dyDescent="0.25">
      <c r="E615" s="71"/>
    </row>
    <row r="616" spans="5:5" x14ac:dyDescent="0.25">
      <c r="E616" s="71"/>
    </row>
    <row r="617" spans="5:5" x14ac:dyDescent="0.25">
      <c r="E617" s="71"/>
    </row>
    <row r="618" spans="5:5" x14ac:dyDescent="0.25">
      <c r="E618" s="71"/>
    </row>
    <row r="619" spans="5:5" x14ac:dyDescent="0.25">
      <c r="E619" s="71"/>
    </row>
    <row r="620" spans="5:5" x14ac:dyDescent="0.25">
      <c r="E620" s="71"/>
    </row>
    <row r="621" spans="5:5" x14ac:dyDescent="0.25">
      <c r="E621" s="71"/>
    </row>
    <row r="622" spans="5:5" x14ac:dyDescent="0.25">
      <c r="E622" s="71"/>
    </row>
    <row r="623" spans="5:5" x14ac:dyDescent="0.25">
      <c r="E623" s="71"/>
    </row>
    <row r="624" spans="5:5" x14ac:dyDescent="0.25">
      <c r="E624" s="71"/>
    </row>
    <row r="625" spans="5:5" x14ac:dyDescent="0.25">
      <c r="E625" s="71"/>
    </row>
    <row r="626" spans="5:5" x14ac:dyDescent="0.25">
      <c r="E626" s="71"/>
    </row>
    <row r="627" spans="5:5" x14ac:dyDescent="0.25">
      <c r="E627" s="71"/>
    </row>
    <row r="628" spans="5:5" x14ac:dyDescent="0.25">
      <c r="E628" s="71"/>
    </row>
    <row r="629" spans="5:5" x14ac:dyDescent="0.25">
      <c r="E629" s="71"/>
    </row>
    <row r="630" spans="5:5" x14ac:dyDescent="0.25">
      <c r="E630" s="71"/>
    </row>
    <row r="631" spans="5:5" x14ac:dyDescent="0.25">
      <c r="E631" s="71"/>
    </row>
    <row r="632" spans="5:5" x14ac:dyDescent="0.25">
      <c r="E632" s="71"/>
    </row>
    <row r="633" spans="5:5" x14ac:dyDescent="0.25">
      <c r="E633" s="71"/>
    </row>
    <row r="634" spans="5:5" x14ac:dyDescent="0.25">
      <c r="E634" s="71"/>
    </row>
    <row r="635" spans="5:5" x14ac:dyDescent="0.25">
      <c r="E635" s="71"/>
    </row>
    <row r="636" spans="5:5" x14ac:dyDescent="0.25">
      <c r="E636" s="71"/>
    </row>
    <row r="637" spans="5:5" x14ac:dyDescent="0.25">
      <c r="E637" s="71"/>
    </row>
    <row r="638" spans="5:5" x14ac:dyDescent="0.25">
      <c r="E638" s="71"/>
    </row>
    <row r="639" spans="5:5" x14ac:dyDescent="0.25">
      <c r="E639" s="71"/>
    </row>
    <row r="640" spans="5:5" x14ac:dyDescent="0.25">
      <c r="E640" s="71"/>
    </row>
    <row r="641" spans="5:5" x14ac:dyDescent="0.25">
      <c r="E641" s="71"/>
    </row>
    <row r="642" spans="5:5" x14ac:dyDescent="0.25">
      <c r="E642" s="71"/>
    </row>
    <row r="643" spans="5:5" x14ac:dyDescent="0.25">
      <c r="E643" s="71"/>
    </row>
    <row r="644" spans="5:5" x14ac:dyDescent="0.25">
      <c r="E644" s="71"/>
    </row>
    <row r="645" spans="5:5" x14ac:dyDescent="0.25">
      <c r="E645" s="71"/>
    </row>
    <row r="646" spans="5:5" x14ac:dyDescent="0.25">
      <c r="E646" s="71"/>
    </row>
    <row r="647" spans="5:5" x14ac:dyDescent="0.25">
      <c r="E647" s="71"/>
    </row>
    <row r="648" spans="5:5" x14ac:dyDescent="0.25">
      <c r="E648" s="71"/>
    </row>
    <row r="649" spans="5:5" x14ac:dyDescent="0.25">
      <c r="E649" s="71"/>
    </row>
    <row r="650" spans="5:5" x14ac:dyDescent="0.25">
      <c r="E650" s="71"/>
    </row>
    <row r="651" spans="5:5" x14ac:dyDescent="0.25">
      <c r="E651" s="71"/>
    </row>
    <row r="652" spans="5:5" x14ac:dyDescent="0.25">
      <c r="E652" s="71"/>
    </row>
  </sheetData>
  <conditionalFormatting sqref="E28 E1:E26 E653:E1048576">
    <cfRule type="cellIs" dxfId="26" priority="6" operator="between">
      <formula>80</formula>
      <formula>100</formula>
    </cfRule>
    <cfRule type="cellIs" dxfId="25" priority="7" operator="between">
      <formula>60</formula>
      <formula>80</formula>
    </cfRule>
    <cfRule type="cellIs" dxfId="24" priority="8" operator="between">
      <formula>40</formula>
      <formula>60</formula>
    </cfRule>
    <cfRule type="cellIs" dxfId="23" priority="9" operator="between">
      <formula>20</formula>
      <formula>40</formula>
    </cfRule>
    <cfRule type="cellIs" dxfId="22" priority="10" operator="between">
      <formula>20</formula>
      <formula>40</formula>
    </cfRule>
    <cfRule type="cellIs" dxfId="21" priority="11" operator="between">
      <formula>0</formula>
      <formula>20</formula>
    </cfRule>
  </conditionalFormatting>
  <conditionalFormatting sqref="E2:E26">
    <cfRule type="cellIs" dxfId="20" priority="1" operator="between">
      <formula>80</formula>
      <formula>100</formula>
    </cfRule>
    <cfRule type="cellIs" dxfId="19" priority="2" operator="between">
      <formula>60</formula>
      <formula>80</formula>
    </cfRule>
    <cfRule type="cellIs" dxfId="18" priority="3" operator="between">
      <formula>40</formula>
      <formula>60</formula>
    </cfRule>
    <cfRule type="cellIs" dxfId="17" priority="4" operator="between">
      <formula>20</formula>
      <formula>40</formula>
    </cfRule>
    <cfRule type="cellIs" dxfId="16" priority="5" operator="between">
      <formula>0</formula>
      <formula>20</formula>
    </cfRule>
  </conditionalFormatting>
  <pageMargins left="0.17" right="0.17" top="0.32" bottom="0.27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I17" sqref="I17"/>
    </sheetView>
  </sheetViews>
  <sheetFormatPr defaultRowHeight="15" x14ac:dyDescent="0.25"/>
  <cols>
    <col min="1" max="1" width="5.42578125" customWidth="1"/>
    <col min="2" max="2" width="21.28515625" customWidth="1"/>
    <col min="3" max="3" width="14" customWidth="1"/>
    <col min="4" max="4" width="11.85546875" customWidth="1"/>
    <col min="5" max="5" width="10.140625" customWidth="1"/>
    <col min="6" max="6" width="8.7109375" customWidth="1"/>
    <col min="7" max="7" width="6" customWidth="1"/>
    <col min="8" max="8" width="7.5703125" customWidth="1"/>
    <col min="9" max="9" width="12.42578125" customWidth="1"/>
    <col min="10" max="10" width="13.85546875" customWidth="1"/>
    <col min="11" max="11" width="11.7109375" customWidth="1"/>
    <col min="12" max="12" width="10.7109375" customWidth="1"/>
  </cols>
  <sheetData>
    <row r="1" spans="1:12" ht="18.75" x14ac:dyDescent="0.3">
      <c r="D1" s="53"/>
      <c r="E1" s="53"/>
      <c r="F1" s="54" t="s">
        <v>120</v>
      </c>
      <c r="G1" s="53"/>
      <c r="H1" s="53"/>
      <c r="I1" s="53"/>
      <c r="J1" s="53"/>
    </row>
    <row r="2" spans="1:12" ht="15.75" x14ac:dyDescent="0.25">
      <c r="C2" s="52" t="s">
        <v>48</v>
      </c>
      <c r="F2" s="44" t="s">
        <v>144</v>
      </c>
      <c r="J2" s="52" t="s">
        <v>49</v>
      </c>
    </row>
    <row r="3" spans="1:12" x14ac:dyDescent="0.25">
      <c r="A3" s="30" t="s">
        <v>57</v>
      </c>
      <c r="B3" s="2" t="s">
        <v>44</v>
      </c>
      <c r="C3" s="2" t="s">
        <v>45</v>
      </c>
      <c r="D3" s="2" t="s">
        <v>32</v>
      </c>
      <c r="E3" s="2" t="s">
        <v>46</v>
      </c>
      <c r="F3" s="62" t="s">
        <v>158</v>
      </c>
      <c r="G3" s="63"/>
      <c r="H3" s="31" t="s">
        <v>57</v>
      </c>
      <c r="I3" s="2" t="s">
        <v>44</v>
      </c>
      <c r="J3" s="2" t="s">
        <v>45</v>
      </c>
      <c r="K3" s="2" t="s">
        <v>32</v>
      </c>
      <c r="L3" s="2" t="s">
        <v>46</v>
      </c>
    </row>
    <row r="4" spans="1:12" x14ac:dyDescent="0.25">
      <c r="A4" s="30"/>
      <c r="B4" s="10"/>
      <c r="C4" s="10"/>
      <c r="D4" s="10"/>
      <c r="E4" s="10"/>
      <c r="H4" s="32"/>
      <c r="I4" s="10"/>
      <c r="J4" s="10"/>
      <c r="K4" s="10"/>
      <c r="L4" s="10"/>
    </row>
    <row r="5" spans="1:12" ht="30" x14ac:dyDescent="0.25">
      <c r="A5" s="30" t="s">
        <v>58</v>
      </c>
      <c r="B5" s="11" t="s">
        <v>119</v>
      </c>
      <c r="C5" s="10">
        <f>'Part A'!C7</f>
        <v>18801000</v>
      </c>
      <c r="D5" s="10">
        <f>'Part A'!D7</f>
        <v>10316109</v>
      </c>
      <c r="E5" s="34">
        <f>D5/C5*100</f>
        <v>54.870001595659801</v>
      </c>
      <c r="H5" s="30" t="s">
        <v>24</v>
      </c>
      <c r="I5" s="10" t="s">
        <v>116</v>
      </c>
      <c r="J5" s="10">
        <f>'Part B'!C9</f>
        <v>117474797</v>
      </c>
      <c r="K5" s="10">
        <f>'Part B'!D9</f>
        <v>28498101</v>
      </c>
      <c r="L5" s="34">
        <f>K5/J5*100</f>
        <v>24.258906359293388</v>
      </c>
    </row>
    <row r="6" spans="1:12" x14ac:dyDescent="0.25">
      <c r="A6" s="30" t="s">
        <v>59</v>
      </c>
      <c r="B6" s="10" t="s">
        <v>47</v>
      </c>
      <c r="C6" s="10">
        <f>'Part A'!C23</f>
        <v>1366229000</v>
      </c>
      <c r="D6" s="10">
        <f>'Part A'!D23</f>
        <v>456720078</v>
      </c>
      <c r="E6" s="34">
        <f t="shared" ref="E6:E8" si="0">D6/C6*100</f>
        <v>33.429247805455745</v>
      </c>
      <c r="H6" s="30" t="s">
        <v>26</v>
      </c>
      <c r="I6" s="10" t="s">
        <v>117</v>
      </c>
      <c r="J6" s="10">
        <f>'Part B'!C15</f>
        <v>12117528</v>
      </c>
      <c r="K6" s="10">
        <f>'Part B'!D15</f>
        <v>2712555</v>
      </c>
      <c r="L6" s="34">
        <f>K6/J6*100</f>
        <v>22.38538256317625</v>
      </c>
    </row>
    <row r="7" spans="1:12" ht="30" x14ac:dyDescent="0.25">
      <c r="A7" s="30" t="s">
        <v>60</v>
      </c>
      <c r="B7" s="10" t="s">
        <v>115</v>
      </c>
      <c r="C7" s="10">
        <f>'Part A'!C26</f>
        <v>47593118</v>
      </c>
      <c r="D7" s="10">
        <f>'Part A'!D26</f>
        <v>15340032</v>
      </c>
      <c r="E7" s="34">
        <f t="shared" si="0"/>
        <v>32.231618025110272</v>
      </c>
      <c r="H7" s="31" t="s">
        <v>28</v>
      </c>
      <c r="I7" s="11" t="s">
        <v>118</v>
      </c>
      <c r="J7" s="10">
        <f>'Part B'!C25</f>
        <v>19630260</v>
      </c>
      <c r="K7" s="10">
        <f>'Part B'!D25</f>
        <v>864544</v>
      </c>
      <c r="L7" s="34">
        <f>K7/J7*100</f>
        <v>4.4041393236768132</v>
      </c>
    </row>
    <row r="8" spans="1:12" x14ac:dyDescent="0.25">
      <c r="A8" s="30" t="s">
        <v>61</v>
      </c>
      <c r="B8" s="10" t="s">
        <v>114</v>
      </c>
      <c r="C8" s="10">
        <f>'Part A'!C43</f>
        <v>20498625</v>
      </c>
      <c r="D8" s="10">
        <f>'Part A'!D43</f>
        <v>3090913</v>
      </c>
      <c r="E8" s="34">
        <f t="shared" si="0"/>
        <v>15.078635762154779</v>
      </c>
      <c r="H8" s="30"/>
      <c r="I8" s="10"/>
      <c r="J8" s="10"/>
      <c r="K8" s="10"/>
      <c r="L8" s="34"/>
    </row>
    <row r="9" spans="1:12" x14ac:dyDescent="0.25">
      <c r="A9" s="10"/>
      <c r="B9" s="10"/>
      <c r="C9" s="10"/>
      <c r="D9" s="10"/>
      <c r="E9" s="55"/>
      <c r="H9" s="38"/>
      <c r="I9" s="39" t="s">
        <v>33</v>
      </c>
      <c r="J9" s="39">
        <f>'Part B'!C27</f>
        <v>237122585</v>
      </c>
      <c r="K9" s="39">
        <f>'Part B'!D27</f>
        <v>32673477</v>
      </c>
      <c r="L9" s="48">
        <f>K9/J9*100</f>
        <v>13.779150138735202</v>
      </c>
    </row>
    <row r="10" spans="1:12" x14ac:dyDescent="0.25">
      <c r="A10" s="10"/>
      <c r="B10" s="2" t="s">
        <v>33</v>
      </c>
      <c r="C10" s="2">
        <f>C8+C7+C6+C5</f>
        <v>1453121743</v>
      </c>
      <c r="D10" s="2">
        <f>D8+D7+D6+D5</f>
        <v>485467132</v>
      </c>
      <c r="E10" s="59">
        <f>D10/C10*100</f>
        <v>33.408565685469895</v>
      </c>
      <c r="H10" s="41"/>
      <c r="I10" s="41"/>
      <c r="J10" s="41"/>
      <c r="K10" s="41"/>
      <c r="L10" s="41"/>
    </row>
    <row r="11" spans="1:12" x14ac:dyDescent="0.25">
      <c r="F11" s="5" t="s">
        <v>50</v>
      </c>
      <c r="G11" s="5"/>
      <c r="H11" s="40"/>
      <c r="I11" s="41"/>
      <c r="J11" s="2" t="s">
        <v>64</v>
      </c>
      <c r="K11" s="2" t="s">
        <v>32</v>
      </c>
      <c r="L11" s="2" t="s">
        <v>65</v>
      </c>
    </row>
    <row r="12" spans="1:12" x14ac:dyDescent="0.25">
      <c r="B12" s="2" t="s">
        <v>62</v>
      </c>
      <c r="C12" s="2" t="s">
        <v>32</v>
      </c>
      <c r="D12" s="2" t="s">
        <v>63</v>
      </c>
      <c r="F12" t="s">
        <v>51</v>
      </c>
      <c r="G12" s="24"/>
      <c r="H12" s="40"/>
      <c r="I12" s="41"/>
      <c r="J12" s="35">
        <f>J9</f>
        <v>237122585</v>
      </c>
      <c r="K12" s="35">
        <f>K9</f>
        <v>32673477</v>
      </c>
      <c r="L12" s="33">
        <f>K12/J12*100</f>
        <v>13.779150138735202</v>
      </c>
    </row>
    <row r="13" spans="1:12" x14ac:dyDescent="0.25">
      <c r="B13" s="35">
        <f>C10</f>
        <v>1453121743</v>
      </c>
      <c r="C13" s="35">
        <f>D10</f>
        <v>485467132</v>
      </c>
      <c r="D13" s="33">
        <f>C13/B13*100</f>
        <v>33.408565685469895</v>
      </c>
      <c r="F13" t="s">
        <v>52</v>
      </c>
      <c r="G13" s="25"/>
      <c r="H13" s="40"/>
      <c r="I13" s="41"/>
      <c r="J13" s="41"/>
      <c r="K13" s="41"/>
      <c r="L13" s="42"/>
    </row>
    <row r="14" spans="1:12" x14ac:dyDescent="0.25">
      <c r="D14" s="29"/>
      <c r="F14" t="s">
        <v>53</v>
      </c>
      <c r="G14" s="27"/>
      <c r="H14" s="40"/>
      <c r="I14" s="41"/>
      <c r="J14" s="41"/>
      <c r="K14" s="41"/>
      <c r="L14" s="42"/>
    </row>
    <row r="15" spans="1:12" x14ac:dyDescent="0.25">
      <c r="F15" t="s">
        <v>54</v>
      </c>
      <c r="G15" s="28"/>
      <c r="H15" s="41"/>
      <c r="I15" s="41"/>
      <c r="J15" s="41"/>
      <c r="K15" s="41"/>
      <c r="L15" s="41"/>
    </row>
    <row r="16" spans="1:12" x14ac:dyDescent="0.25">
      <c r="F16" t="s">
        <v>55</v>
      </c>
      <c r="G16" s="26"/>
      <c r="H16" s="40"/>
      <c r="I16" s="41"/>
      <c r="J16" s="41"/>
      <c r="K16" s="41"/>
      <c r="L16" s="42"/>
    </row>
    <row r="17" spans="1:12" x14ac:dyDescent="0.25">
      <c r="H17" s="43"/>
      <c r="I17" s="41"/>
      <c r="J17" s="41"/>
      <c r="K17" s="41"/>
      <c r="L17" s="42"/>
    </row>
    <row r="18" spans="1:12" x14ac:dyDescent="0.25">
      <c r="A18" s="12" t="s">
        <v>161</v>
      </c>
    </row>
  </sheetData>
  <mergeCells count="1">
    <mergeCell ref="F3:G3"/>
  </mergeCells>
  <conditionalFormatting sqref="E5:E9 L5:L9">
    <cfRule type="cellIs" dxfId="15" priority="6" operator="between">
      <formula>80</formula>
      <formula>100</formula>
    </cfRule>
    <cfRule type="cellIs" dxfId="14" priority="7" operator="between">
      <formula>60</formula>
      <formula>80</formula>
    </cfRule>
    <cfRule type="cellIs" dxfId="13" priority="8" operator="between">
      <formula>40</formula>
      <formula>60</formula>
    </cfRule>
    <cfRule type="cellIs" dxfId="12" priority="9" operator="between">
      <formula>20</formula>
      <formula>40</formula>
    </cfRule>
    <cfRule type="cellIs" dxfId="11" priority="10" operator="between">
      <formula>0</formula>
      <formula>20</formula>
    </cfRule>
  </conditionalFormatting>
  <pageMargins left="0.42" right="0.33" top="0.75" bottom="0.75" header="0.27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Part A</vt:lpstr>
      <vt:lpstr>Part B</vt:lpstr>
      <vt:lpstr>Annual (A+B)</vt:lpstr>
      <vt:lpstr>'Part B'!Print_Area</vt:lpstr>
      <vt:lpstr>'Part 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2017-05-24T12:13:36Z</dcterms:modified>
</cp:coreProperties>
</file>